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7-11 лет" sheetId="1" r:id="rId1"/>
    <sheet name="нормы 7-11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7" l="1"/>
  <c r="E63" i="1"/>
  <c r="F63" i="1"/>
  <c r="G63" i="1"/>
  <c r="H63" i="1"/>
  <c r="D63" i="1"/>
  <c r="M24" i="7" l="1"/>
  <c r="I24" i="7"/>
  <c r="D156" i="1"/>
  <c r="E131" i="1"/>
  <c r="F131" i="1"/>
  <c r="G131" i="1"/>
  <c r="H131" i="1"/>
  <c r="D131" i="1"/>
  <c r="D24" i="7"/>
  <c r="F32" i="7" l="1"/>
  <c r="H32" i="7"/>
  <c r="M32" i="7"/>
  <c r="K32" i="7"/>
  <c r="D12" i="7" l="1"/>
  <c r="D25" i="7"/>
  <c r="F39" i="1"/>
  <c r="G39" i="1"/>
  <c r="H39" i="1"/>
  <c r="E39" i="1"/>
  <c r="D39" i="1"/>
  <c r="E7" i="7"/>
  <c r="E26" i="7"/>
  <c r="E19" i="7"/>
  <c r="J24" i="7" l="1"/>
  <c r="E24" i="7"/>
  <c r="F205" i="1"/>
  <c r="G205" i="1"/>
  <c r="H205" i="1"/>
  <c r="E205" i="1"/>
  <c r="D205" i="1"/>
  <c r="D8" i="7"/>
  <c r="D20" i="7"/>
  <c r="D11" i="7"/>
  <c r="D32" i="7"/>
  <c r="K12" i="7"/>
  <c r="H12" i="7"/>
  <c r="G20" i="7"/>
  <c r="G30" i="7"/>
  <c r="I7" i="7" l="1"/>
  <c r="F12" i="7" l="1"/>
  <c r="F9" i="7"/>
  <c r="M13" i="7" l="1"/>
  <c r="M27" i="7"/>
  <c r="M28" i="7"/>
  <c r="M25" i="7"/>
  <c r="M26" i="7"/>
  <c r="M31" i="7"/>
  <c r="M8" i="7"/>
  <c r="M20" i="7"/>
  <c r="M23" i="7"/>
  <c r="M9" i="7"/>
  <c r="M21" i="7"/>
  <c r="L7" i="7"/>
  <c r="L6" i="7"/>
  <c r="L20" i="7"/>
  <c r="L27" i="7"/>
  <c r="L30" i="7"/>
  <c r="L32" i="7"/>
  <c r="L25" i="7"/>
  <c r="L12" i="7"/>
  <c r="L9" i="7"/>
  <c r="L16" i="7"/>
  <c r="K22" i="7"/>
  <c r="K7" i="7"/>
  <c r="K6" i="7"/>
  <c r="K27" i="7"/>
  <c r="K13" i="7"/>
  <c r="K24" i="7"/>
  <c r="K10" i="7"/>
  <c r="K8" i="7"/>
  <c r="K23" i="7"/>
  <c r="K25" i="7"/>
  <c r="K17" i="7"/>
  <c r="J20" i="7"/>
  <c r="J11" i="7"/>
  <c r="J7" i="7"/>
  <c r="J6" i="7"/>
  <c r="J13" i="7"/>
  <c r="J27" i="7"/>
  <c r="J14" i="7"/>
  <c r="J32" i="7"/>
  <c r="J25" i="7"/>
  <c r="J19" i="7"/>
  <c r="I6" i="7"/>
  <c r="I15" i="7"/>
  <c r="I32" i="7"/>
  <c r="I9" i="7"/>
  <c r="I25" i="7"/>
  <c r="I20" i="7"/>
  <c r="I18" i="7"/>
  <c r="I16" i="7"/>
  <c r="I12" i="7"/>
  <c r="H9" i="7"/>
  <c r="H7" i="7"/>
  <c r="H6" i="7"/>
  <c r="H22" i="7"/>
  <c r="H13" i="7"/>
  <c r="H27" i="7"/>
  <c r="H28" i="7"/>
  <c r="H24" i="7"/>
  <c r="H25" i="7"/>
  <c r="H26" i="7"/>
  <c r="H16" i="7"/>
  <c r="G7" i="7"/>
  <c r="G6" i="7"/>
  <c r="G27" i="7"/>
  <c r="G32" i="7"/>
  <c r="G24" i="7"/>
  <c r="G12" i="7"/>
  <c r="G11" i="7"/>
  <c r="G18" i="7"/>
  <c r="D18" i="7"/>
  <c r="G13" i="7"/>
  <c r="F7" i="7"/>
  <c r="F6" i="7"/>
  <c r="F27" i="7"/>
  <c r="F14" i="7"/>
  <c r="F24" i="7"/>
  <c r="F8" i="7"/>
  <c r="F16" i="7"/>
  <c r="E6" i="7"/>
  <c r="E29" i="7"/>
  <c r="E27" i="7"/>
  <c r="E20" i="7"/>
  <c r="E32" i="7"/>
  <c r="E11" i="7"/>
  <c r="E25" i="7"/>
  <c r="D7" i="7"/>
  <c r="D6" i="7"/>
  <c r="D15" i="7"/>
  <c r="N32" i="7" l="1"/>
  <c r="E253" i="1"/>
  <c r="F253" i="1"/>
  <c r="G253" i="1"/>
  <c r="H253" i="1"/>
  <c r="E226" i="1"/>
  <c r="F226" i="1"/>
  <c r="G226" i="1"/>
  <c r="H226" i="1"/>
  <c r="E180" i="1"/>
  <c r="F180" i="1"/>
  <c r="G180" i="1"/>
  <c r="H180" i="1"/>
  <c r="E156" i="1"/>
  <c r="F156" i="1"/>
  <c r="G156" i="1"/>
  <c r="H156" i="1"/>
  <c r="E106" i="1"/>
  <c r="F106" i="1"/>
  <c r="G106" i="1"/>
  <c r="H106" i="1"/>
  <c r="E87" i="1"/>
  <c r="F87" i="1"/>
  <c r="G87" i="1"/>
  <c r="H87" i="1"/>
  <c r="E254" i="1" l="1"/>
  <c r="H132" i="1"/>
  <c r="G132" i="1"/>
  <c r="F132" i="1"/>
  <c r="E132" i="1"/>
  <c r="E255" i="1" l="1"/>
  <c r="N17" i="7"/>
  <c r="O17" i="7" s="1"/>
  <c r="P17" i="7" s="1"/>
  <c r="N22" i="7"/>
  <c r="O22" i="7" s="1"/>
  <c r="P22" i="7" s="1"/>
  <c r="N31" i="7" l="1"/>
  <c r="N30" i="7" l="1"/>
  <c r="O30" i="7" s="1"/>
  <c r="P30" i="7" s="1"/>
  <c r="O32" i="7"/>
  <c r="P32" i="7" s="1"/>
  <c r="O31" i="7"/>
  <c r="P31" i="7" s="1"/>
  <c r="N29" i="7"/>
  <c r="O29" i="7" s="1"/>
  <c r="P29" i="7" s="1"/>
  <c r="N28" i="7"/>
  <c r="O28" i="7" s="1"/>
  <c r="P28" i="7" s="1"/>
  <c r="N27" i="7"/>
  <c r="O27" i="7" s="1"/>
  <c r="P27" i="7" s="1"/>
  <c r="N26" i="7"/>
  <c r="N25" i="7"/>
  <c r="O25" i="7" s="1"/>
  <c r="P25" i="7" s="1"/>
  <c r="N24" i="7"/>
  <c r="O24" i="7" s="1"/>
  <c r="P24" i="7" s="1"/>
  <c r="N23" i="7"/>
  <c r="O23" i="7" s="1"/>
  <c r="P23" i="7" s="1"/>
  <c r="N21" i="7"/>
  <c r="O21" i="7" s="1"/>
  <c r="P21" i="7" s="1"/>
  <c r="N20" i="7"/>
  <c r="N19" i="7"/>
  <c r="O19" i="7" s="1"/>
  <c r="N18" i="7"/>
  <c r="O18" i="7" s="1"/>
  <c r="P18" i="7" s="1"/>
  <c r="N16" i="7"/>
  <c r="O16" i="7" s="1"/>
  <c r="P16" i="7" s="1"/>
  <c r="N15" i="7"/>
  <c r="O15" i="7" s="1"/>
  <c r="P15" i="7" s="1"/>
  <c r="N14" i="7"/>
  <c r="O14" i="7" s="1"/>
  <c r="P14" i="7" s="1"/>
  <c r="N13" i="7"/>
  <c r="O13" i="7" s="1"/>
  <c r="P13" i="7" s="1"/>
  <c r="N12" i="7"/>
  <c r="O12" i="7" s="1"/>
  <c r="P12" i="7" s="1"/>
  <c r="N11" i="7"/>
  <c r="O11" i="7" s="1"/>
  <c r="P11" i="7" s="1"/>
  <c r="N10" i="7"/>
  <c r="O10" i="7" s="1"/>
  <c r="P10" i="7" s="1"/>
  <c r="N9" i="7"/>
  <c r="O9" i="7" s="1"/>
  <c r="P9" i="7" s="1"/>
  <c r="N8" i="7"/>
  <c r="O8" i="7" s="1"/>
  <c r="P8" i="7" s="1"/>
  <c r="N7" i="7"/>
  <c r="O7" i="7" s="1"/>
  <c r="P7" i="7" s="1"/>
  <c r="N6" i="7"/>
  <c r="O6" i="7" s="1"/>
  <c r="P6" i="7" s="1"/>
  <c r="O26" i="7" l="1"/>
  <c r="P26" i="7" s="1"/>
  <c r="O20" i="7"/>
  <c r="P20" i="7" s="1"/>
  <c r="P19" i="7"/>
  <c r="D226" i="1" l="1"/>
  <c r="D180" i="1"/>
  <c r="D106" i="1"/>
  <c r="D87" i="1"/>
  <c r="D132" i="1" l="1"/>
  <c r="F254" i="1"/>
  <c r="D254" i="1"/>
  <c r="H254" i="1"/>
  <c r="G254" i="1"/>
  <c r="D255" i="1" l="1"/>
  <c r="G255" i="1"/>
  <c r="F255" i="1"/>
  <c r="H255" i="1"/>
</calcChain>
</file>

<file path=xl/sharedStrings.xml><?xml version="1.0" encoding="utf-8"?>
<sst xmlns="http://schemas.openxmlformats.org/spreadsheetml/2006/main" count="351" uniqueCount="175">
  <si>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</si>
  <si>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</si>
  <si>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</si>
  <si>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</si>
  <si>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</si>
  <si>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</si>
  <si>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</si>
  <si>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</si>
  <si>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</si>
  <si>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</si>
  <si>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</si>
  <si>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</si>
  <si>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Хлеб пшеничный</t>
  </si>
  <si>
    <t>Хлеб ржаной</t>
  </si>
  <si>
    <t>Неделя 1 День 2</t>
  </si>
  <si>
    <t>Пюре картофельное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</si>
  <si>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</si>
  <si>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</si>
  <si>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</si>
  <si>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</si>
  <si>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</si>
  <si>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</si>
  <si>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</si>
  <si>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</si>
  <si>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</si>
  <si>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</si>
  <si>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</si>
  <si>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</si>
  <si>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</si>
  <si>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</si>
  <si>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</si>
  <si>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</si>
  <si>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</si>
  <si>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Завтрак</t>
  </si>
  <si>
    <t>Макароные изделия отварные</t>
  </si>
  <si>
    <t>ИТОГО:</t>
  </si>
  <si>
    <t>№</t>
  </si>
  <si>
    <t>Наименование группы продуктов</t>
  </si>
  <si>
    <t>Фактически выдано продуктов в нетто по дням на одного человека</t>
  </si>
  <si>
    <t>В среднем за день</t>
  </si>
  <si>
    <t>Отклонение от нормы</t>
  </si>
  <si>
    <t>%</t>
  </si>
  <si>
    <t>абс.</t>
  </si>
  <si>
    <t>1</t>
  </si>
  <si>
    <t>Хлеб ржаной (ржано-пшеничный)</t>
  </si>
  <si>
    <t>2</t>
  </si>
  <si>
    <t>3</t>
  </si>
  <si>
    <t>Мука пшеничная</t>
  </si>
  <si>
    <t>4</t>
  </si>
  <si>
    <t>Крупы, бобовые</t>
  </si>
  <si>
    <t>5</t>
  </si>
  <si>
    <t>Макаронные изделия</t>
  </si>
  <si>
    <t>6</t>
  </si>
  <si>
    <t>Картофель</t>
  </si>
  <si>
    <t>7</t>
  </si>
  <si>
    <t>8</t>
  </si>
  <si>
    <t>Фрукты (плоды) свежие</t>
  </si>
  <si>
    <t>9</t>
  </si>
  <si>
    <t>Фрукты (плоды) сухие, в т.ч. шиповник</t>
  </si>
  <si>
    <t>10</t>
  </si>
  <si>
    <t>Соки плодоовощные, напитки витаминизированные, в т.ч. инстантные</t>
  </si>
  <si>
    <t>11</t>
  </si>
  <si>
    <t>Рыба-филе</t>
  </si>
  <si>
    <t>15</t>
  </si>
  <si>
    <t>Молоко (массовая доля жира 2,5%, 3,2%)</t>
  </si>
  <si>
    <t>Творог (массовая доля жира не более 9%)</t>
  </si>
  <si>
    <t>Сметана (массовая доля жира не более 15%)</t>
  </si>
  <si>
    <t>Масло сливочное</t>
  </si>
  <si>
    <t>Масло растительное</t>
  </si>
  <si>
    <t>Чай</t>
  </si>
  <si>
    <t>Какао</t>
  </si>
  <si>
    <t>Дрожжи хлебопекарные</t>
  </si>
  <si>
    <t>Ведомость контроля за рационом питания за 10 дней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</si>
  <si>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</si>
  <si>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</si>
  <si>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</si>
  <si>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</si>
  <si>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</si>
  <si>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</si>
  <si>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</si>
  <si>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</si>
  <si>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</si>
  <si>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</si>
  <si>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Овощи </t>
  </si>
  <si>
    <t xml:space="preserve">Птица </t>
  </si>
  <si>
    <t xml:space="preserve">Яйцо </t>
  </si>
  <si>
    <t>Сахар</t>
  </si>
  <si>
    <t xml:space="preserve">Кофейный напиток </t>
  </si>
  <si>
    <t>Норма продукта (нетто, г)</t>
  </si>
  <si>
    <t>Субпродукты (печень, язык, сердце), колбаса</t>
  </si>
  <si>
    <t>Плов из мяса</t>
  </si>
  <si>
    <t>Чай  с сахаром</t>
  </si>
  <si>
    <t>Кукуруза консервированная</t>
  </si>
  <si>
    <t xml:space="preserve">Сыр </t>
  </si>
  <si>
    <t>Печень по-строгановски</t>
  </si>
  <si>
    <t>Сыр</t>
  </si>
  <si>
    <t>Какао с молоком</t>
  </si>
  <si>
    <t>Кофейный напиток с молоком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</si>
  <si>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</si>
  <si>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</si>
  <si>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</si>
  <si>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*В рационе питания при приготовлении блюд используется соль пищевая поваренная йодированная.</t>
  </si>
  <si>
    <t>Каша пшенная</t>
  </si>
  <si>
    <t>1 СМЕНА</t>
  </si>
  <si>
    <t xml:space="preserve">Жаркое по-домашнему с филе куриным </t>
  </si>
  <si>
    <t>Овощи свежие</t>
  </si>
  <si>
    <t>Вес продукта нетто, гр.</t>
  </si>
  <si>
    <t>филе куры</t>
  </si>
  <si>
    <t>молоко</t>
  </si>
  <si>
    <t>хлеб</t>
  </si>
  <si>
    <t>масло растительное</t>
  </si>
  <si>
    <t>масло сливочное</t>
  </si>
  <si>
    <t>макаронные изделия</t>
  </si>
  <si>
    <t>сок</t>
  </si>
  <si>
    <t>хлеб ржаной</t>
  </si>
  <si>
    <t>хлеб пшеничный</t>
  </si>
  <si>
    <t>сухари</t>
  </si>
  <si>
    <t>картофель</t>
  </si>
  <si>
    <t>сахар</t>
  </si>
  <si>
    <t>какао-порошок</t>
  </si>
  <si>
    <t>фрукт</t>
  </si>
  <si>
    <t>лук репч.</t>
  </si>
  <si>
    <t>томатное пюре</t>
  </si>
  <si>
    <t>мука пшеничная</t>
  </si>
  <si>
    <t>крупа рисовая</t>
  </si>
  <si>
    <t>смесь сухофруктов</t>
  </si>
  <si>
    <t>лимон. к-та</t>
  </si>
  <si>
    <t>томатная паста</t>
  </si>
  <si>
    <t>чай черный байховый</t>
  </si>
  <si>
    <t>яйцо куриное</t>
  </si>
  <si>
    <t>Рулет мясной с яйцом</t>
  </si>
  <si>
    <t>пшено</t>
  </si>
  <si>
    <t>лимон</t>
  </si>
  <si>
    <t>крупа гречневая</t>
  </si>
  <si>
    <t>рыба</t>
  </si>
  <si>
    <t>печень говяжья</t>
  </si>
  <si>
    <t>сметана</t>
  </si>
  <si>
    <t>ягоды</t>
  </si>
  <si>
    <t>овощи свежие</t>
  </si>
  <si>
    <t>морковь</t>
  </si>
  <si>
    <t>томтное пюре</t>
  </si>
  <si>
    <t xml:space="preserve">кофейный напиток </t>
  </si>
  <si>
    <t>молоко сгущенное</t>
  </si>
  <si>
    <t>творог</t>
  </si>
  <si>
    <t>крупа манная</t>
  </si>
  <si>
    <t>ванилин</t>
  </si>
  <si>
    <t>дрожжи</t>
  </si>
  <si>
    <t>Гуляш мясной</t>
  </si>
  <si>
    <t>15,9 - 19,8</t>
  </si>
  <si>
    <t>67 - 83,8</t>
  </si>
  <si>
    <t>470 - 587,5</t>
  </si>
  <si>
    <t>ТТК 1</t>
  </si>
  <si>
    <t>ТТК 2</t>
  </si>
  <si>
    <t>ТТК 3</t>
  </si>
  <si>
    <t>Рагу из овощей</t>
  </si>
  <si>
    <t>капуста</t>
  </si>
  <si>
    <t>свекла</t>
  </si>
  <si>
    <t>115/40</t>
  </si>
  <si>
    <t xml:space="preserve">Биточки куриные </t>
  </si>
  <si>
    <t xml:space="preserve">Котлета "Школьная" </t>
  </si>
  <si>
    <t>Котлета рыбная</t>
  </si>
  <si>
    <t>мясо 1 кат. (говядина)</t>
  </si>
  <si>
    <t>Рыба, запеченная в омлете</t>
  </si>
  <si>
    <t xml:space="preserve">яйцо </t>
  </si>
  <si>
    <t>Салат из свежих помидоров и огурцов</t>
  </si>
  <si>
    <t>помидоры свежие</t>
  </si>
  <si>
    <t>огурцы свежие</t>
  </si>
  <si>
    <t>Каша рисовая рассыпчатая</t>
  </si>
  <si>
    <t>Каша гречневая рассып.</t>
  </si>
  <si>
    <t>Напиток клюквенный</t>
  </si>
  <si>
    <t>279/471</t>
  </si>
  <si>
    <t>Запеканка из творога с молоком сгущ.</t>
  </si>
  <si>
    <t>Сдоба обыкновенная</t>
  </si>
  <si>
    <t>15,4 - 20</t>
  </si>
  <si>
    <t>соль йодированная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</si>
</sst>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.00;[Red]0.00"/>
    <numFmt numFmtId="166" formatCode="0.0;[Red]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0" fontId="8" fillId="0" borderId="0" xfId="2"/>
    <xf numFmtId="0" fontId="8" fillId="0" borderId="11" xfId="2" applyBorder="1" applyAlignment="1">
      <alignment horizontal="center" vertical="center" wrapText="1"/>
    </xf>
    <xf numFmtId="0" fontId="8" fillId="0" borderId="10" xfId="2" applyBorder="1" applyAlignment="1">
      <alignment horizontal="center" vertical="top"/>
    </xf>
    <xf numFmtId="0" fontId="8" fillId="0" borderId="10" xfId="2" applyBorder="1" applyAlignment="1">
      <alignment horizontal="left" vertical="top" wrapText="1"/>
    </xf>
    <xf numFmtId="0" fontId="8" fillId="0" borderId="11" xfId="2" applyBorder="1" applyAlignment="1">
      <alignment horizontal="center" vertical="top"/>
    </xf>
    <xf numFmtId="1" fontId="8" fillId="0" borderId="11" xfId="2" applyNumberFormat="1" applyBorder="1" applyAlignment="1">
      <alignment horizontal="center"/>
    </xf>
    <xf numFmtId="164" fontId="12" fillId="0" borderId="11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top" wrapText="1"/>
    </xf>
    <xf numFmtId="0" fontId="0" fillId="0" borderId="8" xfId="0" applyFill="1" applyBorder="1"/>
    <xf numFmtId="0" fontId="8" fillId="0" borderId="10" xfId="2" applyFill="1" applyBorder="1" applyAlignment="1">
      <alignment horizontal="center" vertical="top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8" xfId="0" applyFont="1" applyFill="1" applyBorder="1"/>
    <xf numFmtId="0" fontId="0" fillId="0" borderId="8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7" fillId="0" borderId="8" xfId="0" applyFont="1" applyBorder="1"/>
    <xf numFmtId="0" fontId="14" fillId="0" borderId="1" xfId="0" applyFont="1" applyBorder="1"/>
    <xf numFmtId="0" fontId="7" fillId="0" borderId="1" xfId="0" applyFont="1" applyBorder="1"/>
    <xf numFmtId="0" fontId="0" fillId="0" borderId="1" xfId="0" applyFont="1" applyBorder="1"/>
    <xf numFmtId="0" fontId="7" fillId="0" borderId="0" xfId="0" applyFont="1" applyBorder="1"/>
    <xf numFmtId="0" fontId="17" fillId="0" borderId="13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8" fillId="0" borderId="0" xfId="2" applyFill="1" applyAlignment="1">
      <alignment horizontal="left"/>
    </xf>
    <xf numFmtId="0" fontId="8" fillId="0" borderId="0" xfId="2" applyFill="1" applyAlignment="1">
      <alignment horizontal="right"/>
    </xf>
    <xf numFmtId="164" fontId="12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Fill="1" applyBorder="1"/>
    <xf numFmtId="1" fontId="8" fillId="0" borderId="10" xfId="2" applyNumberFormat="1" applyBorder="1" applyAlignment="1">
      <alignment horizontal="center"/>
    </xf>
    <xf numFmtId="0" fontId="8" fillId="0" borderId="9" xfId="2" applyBorder="1" applyAlignment="1">
      <alignment horizontal="left"/>
    </xf>
    <xf numFmtId="0" fontId="8" fillId="0" borderId="9" xfId="2" applyFill="1" applyBorder="1" applyAlignment="1">
      <alignment horizontal="left"/>
    </xf>
    <xf numFmtId="0" fontId="8" fillId="0" borderId="9" xfId="2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7" fillId="0" borderId="15" xfId="0" applyNumberFormat="1" applyFont="1" applyFill="1" applyBorder="1" applyAlignment="1">
      <alignment horizontal="center"/>
    </xf>
    <xf numFmtId="166" fontId="15" fillId="0" borderId="15" xfId="0" applyNumberFormat="1" applyFont="1" applyFill="1" applyBorder="1" applyAlignment="1">
      <alignment horizontal="center" vertical="top" wrapText="1"/>
    </xf>
    <xf numFmtId="166" fontId="16" fillId="0" borderId="15" xfId="0" applyNumberFormat="1" applyFont="1" applyFill="1" applyBorder="1" applyAlignment="1">
      <alignment horizontal="center" vertical="center" wrapText="1"/>
    </xf>
    <xf numFmtId="166" fontId="8" fillId="0" borderId="10" xfId="2" applyNumberFormat="1" applyBorder="1" applyAlignment="1">
      <alignment horizontal="center" vertical="top"/>
    </xf>
    <xf numFmtId="0" fontId="7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0" xfId="2" applyBorder="1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wrapText="1"/>
    </xf>
    <xf numFmtId="0" fontId="12" fillId="0" borderId="10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68035</xdr:rowOff>
    </xdr:from>
    <xdr:to>
      <xdr:col>9</xdr:col>
      <xdr:colOff>4535</xdr:colOff>
      <xdr:row>0</xdr:row>
      <xdr:rowOff>5007428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035"/>
          <a:ext cx="8781142" cy="493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abSelected="1" zoomScale="60" zoomScaleNormal="60" workbookViewId="0">
      <selection activeCell="K1" sqref="K1"/>
    </sheetView>
  </sheetViews>
  <sheetFormatPr defaultRowHeight="15" x14ac:dyDescent="0.25"/>
  <cols>
    <col min="1" max="1" width="21.5703125" customWidth="1"/>
    <col min="2" max="2" width="35.5703125" customWidth="1"/>
    <col min="3" max="3" width="12" style="11" customWidth="1"/>
    <col min="4" max="4" width="10.7109375" style="1" customWidth="1"/>
    <col min="5" max="5" width="10.5703125" style="1" customWidth="1"/>
    <col min="6" max="6" width="11.140625" style="1" customWidth="1"/>
    <col min="7" max="7" width="10.7109375" style="1" customWidth="1"/>
    <col min="8" max="8" width="9.7109375" style="1" customWidth="1"/>
    <col min="9" max="9" width="9.140625" style="1" customWidth="1"/>
  </cols>
  <sheetData>
    <row r="1" spans="1:9" ht="401.25" customHeight="1" x14ac:dyDescent="0.25"/>
    <row r="2" spans="1:9" ht="21" x14ac:dyDescent="0.25">
      <c r="B2" s="92" t="s">
        <v>103</v>
      </c>
      <c r="C2" s="92"/>
      <c r="D2" s="92"/>
      <c r="E2" s="92"/>
      <c r="F2" s="92"/>
    </row>
    <row r="3" spans="1:9" ht="21" x14ac:dyDescent="0.35">
      <c r="B3" s="78" t="s">
        <v>0</v>
      </c>
      <c r="C3" s="78"/>
      <c r="D3" s="78"/>
      <c r="E3" s="78"/>
      <c r="F3" s="78"/>
    </row>
    <row r="4" spans="1:9" x14ac:dyDescent="0.25">
      <c r="A4" t="s">
        <v>1</v>
      </c>
      <c r="B4" t="s">
        <v>2</v>
      </c>
    </row>
    <row r="6" spans="1:9" ht="19.5" customHeight="1" x14ac:dyDescent="0.25">
      <c r="A6" s="79" t="s">
        <v>3</v>
      </c>
      <c r="B6" s="79" t="s">
        <v>4</v>
      </c>
      <c r="C6" s="79" t="s">
        <v>106</v>
      </c>
      <c r="D6" s="79" t="s">
        <v>20</v>
      </c>
      <c r="E6" s="81" t="s">
        <v>5</v>
      </c>
      <c r="F6" s="82"/>
      <c r="G6" s="83"/>
      <c r="H6" s="79" t="s">
        <v>9</v>
      </c>
      <c r="I6" s="79" t="s">
        <v>10</v>
      </c>
    </row>
    <row r="7" spans="1:9" ht="20.25" customHeight="1" x14ac:dyDescent="0.25">
      <c r="A7" s="80"/>
      <c r="B7" s="80"/>
      <c r="C7" s="80"/>
      <c r="D7" s="80"/>
      <c r="E7" s="4" t="s">
        <v>6</v>
      </c>
      <c r="F7" s="4" t="s">
        <v>7</v>
      </c>
      <c r="G7" s="4" t="s">
        <v>8</v>
      </c>
      <c r="H7" s="80"/>
      <c r="I7" s="80"/>
    </row>
    <row r="8" spans="1:9" x14ac:dyDescent="0.25">
      <c r="A8" s="6" t="s">
        <v>11</v>
      </c>
      <c r="B8" s="2"/>
      <c r="C8" s="34"/>
      <c r="D8" s="5"/>
      <c r="E8" s="5"/>
      <c r="F8" s="5"/>
      <c r="G8" s="5"/>
      <c r="H8" s="5"/>
      <c r="I8" s="5"/>
    </row>
    <row r="9" spans="1:9" x14ac:dyDescent="0.25">
      <c r="A9" s="91" t="s">
        <v>33</v>
      </c>
      <c r="B9" s="2" t="s">
        <v>164</v>
      </c>
      <c r="C9" s="34"/>
      <c r="D9" s="5">
        <v>70</v>
      </c>
      <c r="E9" s="5">
        <v>0.7</v>
      </c>
      <c r="F9" s="5">
        <v>4.2699999999999996</v>
      </c>
      <c r="G9" s="5">
        <v>2.4500000000000002</v>
      </c>
      <c r="H9" s="5">
        <v>51.1</v>
      </c>
      <c r="I9" s="5">
        <v>18</v>
      </c>
    </row>
    <row r="10" spans="1:9" x14ac:dyDescent="0.25">
      <c r="A10" s="75"/>
      <c r="B10" s="56" t="s">
        <v>165</v>
      </c>
      <c r="C10" s="57">
        <v>33.6</v>
      </c>
      <c r="D10" s="55"/>
      <c r="E10" s="55"/>
      <c r="F10" s="55"/>
      <c r="G10" s="55"/>
      <c r="H10" s="55"/>
      <c r="I10" s="55"/>
    </row>
    <row r="11" spans="1:9" x14ac:dyDescent="0.25">
      <c r="A11" s="75"/>
      <c r="B11" s="56" t="s">
        <v>166</v>
      </c>
      <c r="C11" s="57">
        <v>23.8</v>
      </c>
      <c r="D11" s="55"/>
      <c r="E11" s="55"/>
      <c r="F11" s="55"/>
      <c r="G11" s="55"/>
      <c r="H11" s="55"/>
      <c r="I11" s="55"/>
    </row>
    <row r="12" spans="1:9" x14ac:dyDescent="0.25">
      <c r="A12" s="75"/>
      <c r="B12" s="56" t="s">
        <v>121</v>
      </c>
      <c r="C12" s="57">
        <v>8.8000000000000007</v>
      </c>
      <c r="D12" s="55"/>
      <c r="E12" s="55"/>
      <c r="F12" s="55"/>
      <c r="G12" s="55"/>
      <c r="H12" s="55"/>
      <c r="I12" s="55"/>
    </row>
    <row r="13" spans="1:9" x14ac:dyDescent="0.25">
      <c r="A13" s="75"/>
      <c r="B13" s="56" t="s">
        <v>110</v>
      </c>
      <c r="C13" s="57">
        <v>4.2</v>
      </c>
      <c r="D13" s="55"/>
      <c r="E13" s="55"/>
      <c r="F13" s="55"/>
      <c r="G13" s="55"/>
      <c r="H13" s="55"/>
      <c r="I13" s="55"/>
    </row>
    <row r="14" spans="1:9" x14ac:dyDescent="0.25">
      <c r="A14" s="89"/>
      <c r="B14" s="41" t="s">
        <v>174</v>
      </c>
      <c r="C14" s="45">
        <v>0.1</v>
      </c>
      <c r="D14" s="5"/>
      <c r="E14" s="5"/>
      <c r="F14" s="5"/>
      <c r="G14" s="5"/>
      <c r="H14" s="5"/>
      <c r="I14" s="5"/>
    </row>
    <row r="15" spans="1:9" ht="15" customHeight="1" x14ac:dyDescent="0.25">
      <c r="A15" s="89"/>
      <c r="B15" s="14" t="s">
        <v>158</v>
      </c>
      <c r="C15" s="35"/>
      <c r="D15" s="5">
        <v>62</v>
      </c>
      <c r="E15" s="5">
        <v>12.4</v>
      </c>
      <c r="F15" s="5">
        <v>11.2</v>
      </c>
      <c r="G15" s="5">
        <v>6.6</v>
      </c>
      <c r="H15" s="5">
        <v>176.3</v>
      </c>
      <c r="I15" s="5">
        <v>372</v>
      </c>
    </row>
    <row r="16" spans="1:9" ht="15" customHeight="1" x14ac:dyDescent="0.25">
      <c r="A16" s="89"/>
      <c r="B16" s="32" t="s">
        <v>107</v>
      </c>
      <c r="C16" s="35">
        <v>59.3</v>
      </c>
      <c r="D16" s="13"/>
      <c r="E16" s="13"/>
      <c r="F16" s="13"/>
      <c r="G16" s="13"/>
      <c r="H16" s="13"/>
      <c r="I16" s="13"/>
    </row>
    <row r="17" spans="1:9" ht="15" customHeight="1" x14ac:dyDescent="0.25">
      <c r="A17" s="89"/>
      <c r="B17" s="32" t="s">
        <v>108</v>
      </c>
      <c r="C17" s="35">
        <v>17.7</v>
      </c>
      <c r="D17" s="13"/>
      <c r="E17" s="13"/>
      <c r="F17" s="13"/>
      <c r="G17" s="13"/>
      <c r="H17" s="13"/>
      <c r="I17" s="13"/>
    </row>
    <row r="18" spans="1:9" ht="15" customHeight="1" x14ac:dyDescent="0.25">
      <c r="A18" s="89"/>
      <c r="B18" s="32" t="s">
        <v>109</v>
      </c>
      <c r="C18" s="35">
        <v>14.2</v>
      </c>
      <c r="D18" s="13"/>
      <c r="E18" s="13"/>
      <c r="F18" s="13"/>
      <c r="G18" s="13"/>
      <c r="H18" s="13"/>
      <c r="I18" s="13"/>
    </row>
    <row r="19" spans="1:9" ht="15" customHeight="1" x14ac:dyDescent="0.25">
      <c r="A19" s="89"/>
      <c r="B19" s="32" t="s">
        <v>110</v>
      </c>
      <c r="C19" s="35">
        <v>1.8</v>
      </c>
      <c r="D19" s="13"/>
      <c r="E19" s="13"/>
      <c r="F19" s="13"/>
      <c r="G19" s="13"/>
      <c r="H19" s="13"/>
      <c r="I19" s="13"/>
    </row>
    <row r="20" spans="1:9" ht="15" customHeight="1" x14ac:dyDescent="0.25">
      <c r="A20" s="89"/>
      <c r="B20" s="41" t="s">
        <v>174</v>
      </c>
      <c r="C20" s="35">
        <v>0.3</v>
      </c>
      <c r="D20" s="13"/>
      <c r="E20" s="13"/>
      <c r="F20" s="13"/>
      <c r="G20" s="13"/>
      <c r="H20" s="13"/>
      <c r="I20" s="13"/>
    </row>
    <row r="21" spans="1:9" ht="15" customHeight="1" x14ac:dyDescent="0.25">
      <c r="A21" s="89"/>
      <c r="B21" s="73" t="s">
        <v>67</v>
      </c>
      <c r="C21" s="72"/>
      <c r="D21" s="55">
        <v>5</v>
      </c>
      <c r="E21" s="55">
        <v>0.04</v>
      </c>
      <c r="F21" s="55">
        <v>3.6</v>
      </c>
      <c r="G21" s="55">
        <v>7.0000000000000007E-2</v>
      </c>
      <c r="H21" s="55">
        <v>33.049999999999997</v>
      </c>
      <c r="I21" s="55">
        <v>79</v>
      </c>
    </row>
    <row r="22" spans="1:9" ht="15" customHeight="1" x14ac:dyDescent="0.25">
      <c r="A22" s="89"/>
      <c r="B22" s="58" t="s">
        <v>111</v>
      </c>
      <c r="C22" s="72">
        <v>5</v>
      </c>
      <c r="D22" s="55"/>
      <c r="E22" s="55"/>
      <c r="F22" s="55"/>
      <c r="G22" s="55"/>
      <c r="H22" s="55"/>
      <c r="I22" s="55"/>
    </row>
    <row r="23" spans="1:9" ht="15" customHeight="1" x14ac:dyDescent="0.25">
      <c r="A23" s="89"/>
      <c r="B23" s="2" t="s">
        <v>154</v>
      </c>
      <c r="C23" s="34"/>
      <c r="D23" s="5">
        <v>100</v>
      </c>
      <c r="E23" s="5">
        <v>2.5</v>
      </c>
      <c r="F23" s="5">
        <v>3.5</v>
      </c>
      <c r="G23" s="5">
        <v>10</v>
      </c>
      <c r="H23" s="5">
        <v>81.5</v>
      </c>
      <c r="I23" s="5">
        <v>176</v>
      </c>
    </row>
    <row r="24" spans="1:9" ht="15" customHeight="1" x14ac:dyDescent="0.25">
      <c r="A24" s="89"/>
      <c r="B24" s="32" t="s">
        <v>117</v>
      </c>
      <c r="C24" s="34">
        <v>37.5</v>
      </c>
      <c r="D24" s="13"/>
      <c r="E24" s="13"/>
      <c r="F24" s="13"/>
      <c r="G24" s="13"/>
      <c r="H24" s="13"/>
      <c r="I24" s="13"/>
    </row>
    <row r="25" spans="1:9" ht="15" customHeight="1" x14ac:dyDescent="0.25">
      <c r="A25" s="89"/>
      <c r="B25" s="32" t="s">
        <v>155</v>
      </c>
      <c r="C25" s="34">
        <v>30</v>
      </c>
      <c r="D25" s="13"/>
      <c r="E25" s="13"/>
      <c r="F25" s="13"/>
      <c r="G25" s="13"/>
      <c r="H25" s="13"/>
      <c r="I25" s="13"/>
    </row>
    <row r="26" spans="1:9" ht="15" customHeight="1" x14ac:dyDescent="0.25">
      <c r="A26" s="89"/>
      <c r="B26" s="58" t="s">
        <v>156</v>
      </c>
      <c r="C26" s="57">
        <v>16</v>
      </c>
      <c r="D26" s="55"/>
      <c r="E26" s="55"/>
      <c r="F26" s="55"/>
      <c r="G26" s="55"/>
      <c r="H26" s="55"/>
      <c r="I26" s="55"/>
    </row>
    <row r="27" spans="1:9" ht="15" customHeight="1" x14ac:dyDescent="0.25">
      <c r="A27" s="89"/>
      <c r="B27" s="58" t="s">
        <v>139</v>
      </c>
      <c r="C27" s="57">
        <v>15.5</v>
      </c>
      <c r="D27" s="55"/>
      <c r="E27" s="55"/>
      <c r="F27" s="55"/>
      <c r="G27" s="55"/>
      <c r="H27" s="55"/>
      <c r="I27" s="55"/>
    </row>
    <row r="28" spans="1:9" ht="15" customHeight="1" x14ac:dyDescent="0.25">
      <c r="A28" s="89"/>
      <c r="B28" s="58" t="s">
        <v>121</v>
      </c>
      <c r="C28" s="57">
        <v>4.2</v>
      </c>
      <c r="D28" s="55"/>
      <c r="E28" s="55"/>
      <c r="F28" s="55"/>
      <c r="G28" s="55"/>
      <c r="H28" s="55"/>
      <c r="I28" s="55"/>
    </row>
    <row r="29" spans="1:9" ht="15" customHeight="1" x14ac:dyDescent="0.25">
      <c r="A29" s="89"/>
      <c r="B29" s="41" t="s">
        <v>174</v>
      </c>
      <c r="C29" s="57">
        <v>0.34</v>
      </c>
      <c r="D29" s="55"/>
      <c r="E29" s="55"/>
      <c r="F29" s="55"/>
      <c r="G29" s="55"/>
      <c r="H29" s="55"/>
      <c r="I29" s="55"/>
    </row>
    <row r="30" spans="1:9" ht="15" customHeight="1" x14ac:dyDescent="0.25">
      <c r="A30" s="89"/>
      <c r="B30" s="58" t="s">
        <v>108</v>
      </c>
      <c r="C30" s="57">
        <v>15</v>
      </c>
      <c r="D30" s="55"/>
      <c r="E30" s="55"/>
      <c r="F30" s="55"/>
      <c r="G30" s="55"/>
      <c r="H30" s="55"/>
      <c r="I30" s="55"/>
    </row>
    <row r="31" spans="1:9" ht="15" customHeight="1" x14ac:dyDescent="0.25">
      <c r="A31" s="89"/>
      <c r="B31" s="58" t="s">
        <v>111</v>
      </c>
      <c r="C31" s="57">
        <v>1.2</v>
      </c>
      <c r="D31" s="55"/>
      <c r="E31" s="55"/>
      <c r="F31" s="55"/>
      <c r="G31" s="55"/>
      <c r="H31" s="55"/>
      <c r="I31" s="55"/>
    </row>
    <row r="32" spans="1:9" ht="15" customHeight="1" x14ac:dyDescent="0.25">
      <c r="A32" s="89"/>
      <c r="B32" s="32" t="s">
        <v>123</v>
      </c>
      <c r="C32" s="34">
        <v>1.2</v>
      </c>
      <c r="D32" s="13"/>
      <c r="E32" s="13"/>
      <c r="F32" s="13"/>
      <c r="G32" s="13"/>
      <c r="H32" s="13"/>
      <c r="I32" s="13"/>
    </row>
    <row r="33" spans="1:9" ht="15" customHeight="1" x14ac:dyDescent="0.25">
      <c r="A33" s="89"/>
      <c r="B33" s="14" t="s">
        <v>17</v>
      </c>
      <c r="C33" s="35"/>
      <c r="D33" s="5">
        <v>200</v>
      </c>
      <c r="E33" s="5">
        <v>1</v>
      </c>
      <c r="F33" s="5">
        <v>0.2</v>
      </c>
      <c r="G33" s="5">
        <v>20.2</v>
      </c>
      <c r="H33" s="5">
        <v>86</v>
      </c>
      <c r="I33" s="5">
        <v>501</v>
      </c>
    </row>
    <row r="34" spans="1:9" ht="15" customHeight="1" x14ac:dyDescent="0.25">
      <c r="A34" s="89"/>
      <c r="B34" s="32" t="s">
        <v>113</v>
      </c>
      <c r="C34" s="35">
        <v>200</v>
      </c>
      <c r="D34" s="13"/>
      <c r="E34" s="13"/>
      <c r="F34" s="13"/>
      <c r="G34" s="13"/>
      <c r="H34" s="13"/>
      <c r="I34" s="13"/>
    </row>
    <row r="35" spans="1:9" ht="15" customHeight="1" x14ac:dyDescent="0.25">
      <c r="A35" s="89"/>
      <c r="B35" s="2" t="s">
        <v>13</v>
      </c>
      <c r="C35" s="34"/>
      <c r="D35" s="5">
        <v>45</v>
      </c>
      <c r="E35" s="5">
        <v>3.6</v>
      </c>
      <c r="F35" s="5">
        <v>0.7</v>
      </c>
      <c r="G35" s="5">
        <v>18.100000000000001</v>
      </c>
      <c r="H35" s="5">
        <v>92.7</v>
      </c>
      <c r="I35" s="5">
        <v>574</v>
      </c>
    </row>
    <row r="36" spans="1:9" ht="15" customHeight="1" x14ac:dyDescent="0.25">
      <c r="A36" s="89"/>
      <c r="B36" s="39" t="s">
        <v>114</v>
      </c>
      <c r="C36" s="34">
        <v>45</v>
      </c>
      <c r="D36" s="13"/>
      <c r="E36" s="13"/>
      <c r="F36" s="13"/>
      <c r="G36" s="13"/>
      <c r="H36" s="13"/>
      <c r="I36" s="13"/>
    </row>
    <row r="37" spans="1:9" ht="15" customHeight="1" x14ac:dyDescent="0.25">
      <c r="A37" s="89"/>
      <c r="B37" s="2" t="s">
        <v>12</v>
      </c>
      <c r="C37" s="34"/>
      <c r="D37" s="5">
        <v>40</v>
      </c>
      <c r="E37" s="5">
        <v>3</v>
      </c>
      <c r="F37" s="5">
        <v>0.3</v>
      </c>
      <c r="G37" s="5">
        <v>19.7</v>
      </c>
      <c r="H37" s="5">
        <v>93.6</v>
      </c>
      <c r="I37" s="5">
        <v>573</v>
      </c>
    </row>
    <row r="38" spans="1:9" ht="14.25" customHeight="1" x14ac:dyDescent="0.25">
      <c r="A38" s="90"/>
      <c r="B38" s="39" t="s">
        <v>115</v>
      </c>
      <c r="C38" s="34">
        <v>40</v>
      </c>
      <c r="D38" s="13"/>
      <c r="E38" s="13"/>
      <c r="F38" s="13"/>
      <c r="G38" s="13"/>
      <c r="H38" s="13"/>
      <c r="I38" s="13"/>
    </row>
    <row r="39" spans="1:9" x14ac:dyDescent="0.25">
      <c r="A39" s="5" t="s">
        <v>35</v>
      </c>
      <c r="B39" s="2"/>
      <c r="C39" s="34"/>
      <c r="D39" s="4">
        <f>SUM(D9:D37)</f>
        <v>522</v>
      </c>
      <c r="E39" s="4">
        <f>SUM(E9:E37)</f>
        <v>23.240000000000002</v>
      </c>
      <c r="F39" s="4">
        <f t="shared" ref="F39:H39" si="0">SUM(F9:F37)</f>
        <v>23.77</v>
      </c>
      <c r="G39" s="4">
        <f t="shared" si="0"/>
        <v>77.12</v>
      </c>
      <c r="H39" s="4">
        <f t="shared" si="0"/>
        <v>614.25</v>
      </c>
      <c r="I39" s="5"/>
    </row>
    <row r="40" spans="1:9" x14ac:dyDescent="0.25">
      <c r="A40" s="6" t="s">
        <v>14</v>
      </c>
      <c r="B40" s="2"/>
      <c r="C40" s="34"/>
      <c r="D40" s="5"/>
      <c r="E40" s="5"/>
      <c r="F40" s="5"/>
      <c r="G40" s="5"/>
      <c r="H40" s="5"/>
      <c r="I40" s="5"/>
    </row>
    <row r="41" spans="1:9" ht="15" customHeight="1" x14ac:dyDescent="0.25">
      <c r="A41" s="91" t="s">
        <v>33</v>
      </c>
      <c r="B41" s="14" t="s">
        <v>162</v>
      </c>
      <c r="C41" s="34"/>
      <c r="D41" s="5">
        <v>120</v>
      </c>
      <c r="E41" s="16">
        <v>17.7</v>
      </c>
      <c r="F41" s="5">
        <v>4.4000000000000004</v>
      </c>
      <c r="G41" s="5">
        <v>4.5999999999999996</v>
      </c>
      <c r="H41" s="5">
        <v>129</v>
      </c>
      <c r="I41" s="5">
        <v>300</v>
      </c>
    </row>
    <row r="42" spans="1:9" ht="15" customHeight="1" x14ac:dyDescent="0.25">
      <c r="A42" s="75"/>
      <c r="B42" s="39" t="s">
        <v>134</v>
      </c>
      <c r="C42" s="34">
        <v>98</v>
      </c>
      <c r="D42" s="13"/>
      <c r="E42" s="13"/>
      <c r="F42" s="13"/>
      <c r="G42" s="13"/>
      <c r="H42" s="13"/>
      <c r="I42" s="13"/>
    </row>
    <row r="43" spans="1:9" ht="15" customHeight="1" x14ac:dyDescent="0.25">
      <c r="A43" s="75"/>
      <c r="B43" s="56" t="s">
        <v>163</v>
      </c>
      <c r="C43" s="57">
        <v>32</v>
      </c>
      <c r="D43" s="55"/>
      <c r="E43" s="55"/>
      <c r="F43" s="55"/>
      <c r="G43" s="55"/>
      <c r="H43" s="55"/>
      <c r="I43" s="55"/>
    </row>
    <row r="44" spans="1:9" ht="15" customHeight="1" x14ac:dyDescent="0.25">
      <c r="A44" s="75"/>
      <c r="B44" s="39" t="s">
        <v>108</v>
      </c>
      <c r="C44" s="34">
        <v>20</v>
      </c>
      <c r="D44" s="13"/>
      <c r="E44" s="13"/>
      <c r="F44" s="13"/>
      <c r="G44" s="13"/>
      <c r="H44" s="13"/>
      <c r="I44" s="13"/>
    </row>
    <row r="45" spans="1:9" ht="15" customHeight="1" x14ac:dyDescent="0.25">
      <c r="A45" s="75"/>
      <c r="B45" s="39" t="s">
        <v>123</v>
      </c>
      <c r="C45" s="34">
        <v>5</v>
      </c>
      <c r="D45" s="13"/>
      <c r="E45" s="13"/>
      <c r="F45" s="13"/>
      <c r="G45" s="13"/>
      <c r="H45" s="13"/>
      <c r="I45" s="13"/>
    </row>
    <row r="46" spans="1:9" ht="15" customHeight="1" x14ac:dyDescent="0.25">
      <c r="A46" s="75"/>
      <c r="B46" s="39" t="s">
        <v>110</v>
      </c>
      <c r="C46" s="34">
        <v>2</v>
      </c>
      <c r="D46" s="13"/>
      <c r="E46" s="13"/>
      <c r="F46" s="13"/>
      <c r="G46" s="13"/>
      <c r="H46" s="13"/>
      <c r="I46" s="13"/>
    </row>
    <row r="47" spans="1:9" ht="15" customHeight="1" x14ac:dyDescent="0.25">
      <c r="A47" s="75"/>
      <c r="B47" s="41" t="s">
        <v>174</v>
      </c>
      <c r="C47" s="34">
        <v>1</v>
      </c>
      <c r="D47" s="13"/>
      <c r="E47" s="13"/>
      <c r="F47" s="13"/>
      <c r="G47" s="13"/>
      <c r="H47" s="13"/>
      <c r="I47" s="13"/>
    </row>
    <row r="48" spans="1:9" ht="15" customHeight="1" x14ac:dyDescent="0.25">
      <c r="A48" s="75"/>
      <c r="B48" s="2" t="s">
        <v>15</v>
      </c>
      <c r="C48" s="34"/>
      <c r="D48" s="5">
        <v>150</v>
      </c>
      <c r="E48" s="5">
        <v>4.0999999999999996</v>
      </c>
      <c r="F48" s="5">
        <v>6</v>
      </c>
      <c r="G48" s="5">
        <v>8.6999999999999993</v>
      </c>
      <c r="H48" s="5">
        <v>105</v>
      </c>
      <c r="I48" s="5">
        <v>377</v>
      </c>
    </row>
    <row r="49" spans="1:9" ht="15" customHeight="1" x14ac:dyDescent="0.25">
      <c r="A49" s="75"/>
      <c r="B49" s="39" t="s">
        <v>117</v>
      </c>
      <c r="C49" s="34">
        <v>121.5</v>
      </c>
      <c r="D49" s="13"/>
      <c r="E49" s="13"/>
      <c r="F49" s="13"/>
      <c r="G49" s="13"/>
      <c r="H49" s="13"/>
      <c r="I49" s="13"/>
    </row>
    <row r="50" spans="1:9" ht="15" customHeight="1" x14ac:dyDescent="0.25">
      <c r="A50" s="75"/>
      <c r="B50" s="39" t="s">
        <v>108</v>
      </c>
      <c r="C50" s="34">
        <v>22.5</v>
      </c>
      <c r="D50" s="13"/>
      <c r="E50" s="13"/>
      <c r="F50" s="13"/>
      <c r="G50" s="13"/>
      <c r="H50" s="13"/>
      <c r="I50" s="13"/>
    </row>
    <row r="51" spans="1:9" ht="15" customHeight="1" x14ac:dyDescent="0.25">
      <c r="A51" s="75"/>
      <c r="B51" s="39" t="s">
        <v>111</v>
      </c>
      <c r="C51" s="34">
        <v>6.75</v>
      </c>
      <c r="D51" s="13"/>
      <c r="E51" s="13"/>
      <c r="F51" s="13"/>
      <c r="G51" s="13"/>
      <c r="H51" s="13"/>
      <c r="I51" s="13"/>
    </row>
    <row r="52" spans="1:9" ht="15" customHeight="1" x14ac:dyDescent="0.25">
      <c r="A52" s="75"/>
      <c r="B52" s="41" t="s">
        <v>174</v>
      </c>
      <c r="C52" s="34">
        <v>0.4</v>
      </c>
      <c r="D52" s="13"/>
      <c r="E52" s="13"/>
      <c r="F52" s="13"/>
      <c r="G52" s="13"/>
      <c r="H52" s="13"/>
      <c r="I52" s="13"/>
    </row>
    <row r="53" spans="1:9" ht="15" customHeight="1" x14ac:dyDescent="0.25">
      <c r="A53" s="75"/>
      <c r="B53" s="2" t="s">
        <v>96</v>
      </c>
      <c r="C53" s="34"/>
      <c r="D53" s="5">
        <v>200</v>
      </c>
      <c r="E53" s="5">
        <v>3.3</v>
      </c>
      <c r="F53" s="5">
        <v>2.9</v>
      </c>
      <c r="G53" s="5">
        <v>13.8</v>
      </c>
      <c r="H53" s="5">
        <v>94</v>
      </c>
      <c r="I53" s="5">
        <v>462</v>
      </c>
    </row>
    <row r="54" spans="1:9" ht="15" customHeight="1" x14ac:dyDescent="0.25">
      <c r="A54" s="75"/>
      <c r="B54" s="38" t="s">
        <v>108</v>
      </c>
      <c r="C54" s="34">
        <v>100</v>
      </c>
      <c r="D54" s="13"/>
      <c r="E54" s="13"/>
      <c r="F54" s="13"/>
      <c r="G54" s="13"/>
      <c r="H54" s="13"/>
      <c r="I54" s="13"/>
    </row>
    <row r="55" spans="1:9" ht="15" customHeight="1" x14ac:dyDescent="0.25">
      <c r="A55" s="75"/>
      <c r="B55" s="38" t="s">
        <v>118</v>
      </c>
      <c r="C55" s="34">
        <v>10</v>
      </c>
      <c r="D55" s="13"/>
      <c r="E55" s="13"/>
      <c r="F55" s="13"/>
      <c r="G55" s="13"/>
      <c r="H55" s="13"/>
      <c r="I55" s="13"/>
    </row>
    <row r="56" spans="1:9" ht="15" customHeight="1" x14ac:dyDescent="0.25">
      <c r="A56" s="75"/>
      <c r="B56" s="38" t="s">
        <v>119</v>
      </c>
      <c r="C56" s="34">
        <v>2.4</v>
      </c>
      <c r="D56" s="13"/>
      <c r="E56" s="13"/>
      <c r="F56" s="13"/>
      <c r="G56" s="13"/>
      <c r="H56" s="13"/>
      <c r="I56" s="13"/>
    </row>
    <row r="57" spans="1:9" ht="15" customHeight="1" x14ac:dyDescent="0.25">
      <c r="A57" s="75"/>
      <c r="B57" s="42" t="s">
        <v>13</v>
      </c>
      <c r="C57" s="34"/>
      <c r="D57" s="5">
        <v>25</v>
      </c>
      <c r="E57" s="5">
        <v>2</v>
      </c>
      <c r="F57" s="5">
        <v>0.4</v>
      </c>
      <c r="G57" s="5">
        <v>10</v>
      </c>
      <c r="H57" s="5">
        <v>51.5</v>
      </c>
      <c r="I57" s="5">
        <v>574</v>
      </c>
    </row>
    <row r="58" spans="1:9" ht="15" customHeight="1" x14ac:dyDescent="0.25">
      <c r="A58" s="75"/>
      <c r="B58" s="41" t="s">
        <v>114</v>
      </c>
      <c r="C58" s="34">
        <v>25</v>
      </c>
      <c r="D58" s="13"/>
      <c r="E58" s="13"/>
      <c r="F58" s="13"/>
      <c r="G58" s="13"/>
      <c r="H58" s="13"/>
      <c r="I58" s="13"/>
    </row>
    <row r="59" spans="1:9" ht="15" customHeight="1" x14ac:dyDescent="0.25">
      <c r="A59" s="75"/>
      <c r="B59" s="2" t="s">
        <v>12</v>
      </c>
      <c r="C59" s="34"/>
      <c r="D59" s="5">
        <v>25</v>
      </c>
      <c r="E59" s="5">
        <v>1.9</v>
      </c>
      <c r="F59" s="5">
        <v>0.2</v>
      </c>
      <c r="G59" s="5">
        <v>12.3</v>
      </c>
      <c r="H59" s="5">
        <v>58.5</v>
      </c>
      <c r="I59" s="5">
        <v>573</v>
      </c>
    </row>
    <row r="60" spans="1:9" ht="15" customHeight="1" x14ac:dyDescent="0.25">
      <c r="A60" s="75"/>
      <c r="B60" s="41" t="s">
        <v>115</v>
      </c>
      <c r="C60" s="34">
        <v>25</v>
      </c>
      <c r="D60" s="13"/>
      <c r="E60" s="13"/>
      <c r="F60" s="13"/>
      <c r="G60" s="13"/>
      <c r="H60" s="13"/>
      <c r="I60" s="13"/>
    </row>
    <row r="61" spans="1:9" ht="15" customHeight="1" x14ac:dyDescent="0.25">
      <c r="A61" s="93"/>
      <c r="B61" s="12" t="s">
        <v>32</v>
      </c>
      <c r="C61" s="34"/>
      <c r="D61" s="13">
        <v>200</v>
      </c>
      <c r="E61" s="13">
        <v>0.01</v>
      </c>
      <c r="F61" s="13">
        <v>0.5</v>
      </c>
      <c r="G61" s="13">
        <v>19.600000000000001</v>
      </c>
      <c r="H61" s="13">
        <v>88</v>
      </c>
      <c r="I61" s="13" t="s">
        <v>100</v>
      </c>
    </row>
    <row r="62" spans="1:9" ht="15" customHeight="1" x14ac:dyDescent="0.25">
      <c r="A62" s="94"/>
      <c r="B62" s="43" t="s">
        <v>120</v>
      </c>
      <c r="C62" s="34">
        <v>200</v>
      </c>
      <c r="D62" s="13"/>
      <c r="E62" s="13"/>
      <c r="F62" s="13"/>
      <c r="G62" s="13"/>
      <c r="H62" s="13"/>
      <c r="I62" s="13"/>
    </row>
    <row r="63" spans="1:9" x14ac:dyDescent="0.25">
      <c r="A63" s="5" t="s">
        <v>35</v>
      </c>
      <c r="B63" s="2"/>
      <c r="C63" s="34"/>
      <c r="D63" s="4">
        <f>SUM(D41:D61)</f>
        <v>720</v>
      </c>
      <c r="E63" s="4">
        <f t="shared" ref="E63:H63" si="1">SUM(E41:E61)</f>
        <v>29.009999999999998</v>
      </c>
      <c r="F63" s="4">
        <f t="shared" si="1"/>
        <v>14.4</v>
      </c>
      <c r="G63" s="4">
        <f t="shared" si="1"/>
        <v>69</v>
      </c>
      <c r="H63" s="4">
        <f t="shared" si="1"/>
        <v>526</v>
      </c>
      <c r="I63" s="5"/>
    </row>
    <row r="64" spans="1:9" x14ac:dyDescent="0.25">
      <c r="A64" s="6" t="s">
        <v>16</v>
      </c>
      <c r="B64" s="2"/>
      <c r="C64" s="34"/>
      <c r="D64" s="5"/>
      <c r="E64" s="5"/>
      <c r="F64" s="5"/>
      <c r="G64" s="5"/>
      <c r="H64" s="5"/>
      <c r="I64" s="5"/>
    </row>
    <row r="65" spans="1:11" ht="15" customHeight="1" x14ac:dyDescent="0.25">
      <c r="A65" s="74" t="s">
        <v>33</v>
      </c>
      <c r="B65" s="14" t="s">
        <v>147</v>
      </c>
      <c r="C65" s="35"/>
      <c r="D65" s="5">
        <v>85</v>
      </c>
      <c r="E65" s="5">
        <v>17</v>
      </c>
      <c r="F65" s="5">
        <v>16.600000000000001</v>
      </c>
      <c r="G65" s="5">
        <v>2.8</v>
      </c>
      <c r="H65" s="5">
        <v>219.3</v>
      </c>
      <c r="I65" s="5">
        <v>327</v>
      </c>
      <c r="K65" s="31"/>
    </row>
    <row r="66" spans="1:11" ht="15" customHeight="1" x14ac:dyDescent="0.25">
      <c r="A66" s="75"/>
      <c r="B66" s="39" t="s">
        <v>161</v>
      </c>
      <c r="C66" s="35">
        <v>103.7</v>
      </c>
      <c r="D66" s="13"/>
      <c r="E66" s="13"/>
      <c r="F66" s="13"/>
      <c r="G66" s="13"/>
      <c r="H66" s="13"/>
      <c r="I66" s="13"/>
      <c r="K66" s="31"/>
    </row>
    <row r="67" spans="1:11" ht="15" customHeight="1" x14ac:dyDescent="0.25">
      <c r="A67" s="75"/>
      <c r="B67" s="32" t="s">
        <v>121</v>
      </c>
      <c r="C67" s="35">
        <v>6</v>
      </c>
      <c r="D67" s="13"/>
      <c r="E67" s="13"/>
      <c r="F67" s="13"/>
      <c r="G67" s="13"/>
      <c r="H67" s="13"/>
      <c r="I67" s="13"/>
      <c r="K67" s="31"/>
    </row>
    <row r="68" spans="1:11" ht="15" customHeight="1" x14ac:dyDescent="0.25">
      <c r="A68" s="75"/>
      <c r="B68" s="32" t="s">
        <v>122</v>
      </c>
      <c r="C68" s="35">
        <v>6</v>
      </c>
      <c r="D68" s="13"/>
      <c r="E68" s="13"/>
      <c r="F68" s="13"/>
      <c r="G68" s="13"/>
      <c r="H68" s="13"/>
      <c r="I68" s="13"/>
      <c r="K68" s="31"/>
    </row>
    <row r="69" spans="1:11" ht="15" customHeight="1" x14ac:dyDescent="0.25">
      <c r="A69" s="75"/>
      <c r="B69" s="32" t="s">
        <v>111</v>
      </c>
      <c r="C69" s="35">
        <v>5.5</v>
      </c>
      <c r="D69" s="13"/>
      <c r="E69" s="13"/>
      <c r="F69" s="13"/>
      <c r="G69" s="13"/>
      <c r="H69" s="13"/>
      <c r="I69" s="13"/>
      <c r="K69" s="31"/>
    </row>
    <row r="70" spans="1:11" ht="15" customHeight="1" x14ac:dyDescent="0.25">
      <c r="A70" s="75"/>
      <c r="B70" s="32" t="s">
        <v>123</v>
      </c>
      <c r="C70" s="35">
        <v>3.1</v>
      </c>
      <c r="D70" s="13"/>
      <c r="E70" s="13"/>
      <c r="F70" s="13"/>
      <c r="G70" s="13"/>
      <c r="H70" s="13"/>
      <c r="I70" s="13"/>
      <c r="K70" s="31"/>
    </row>
    <row r="71" spans="1:11" ht="15" customHeight="1" x14ac:dyDescent="0.25">
      <c r="A71" s="75"/>
      <c r="B71" s="41" t="s">
        <v>174</v>
      </c>
      <c r="C71" s="35">
        <v>0.4</v>
      </c>
      <c r="D71" s="13"/>
      <c r="E71" s="13"/>
      <c r="F71" s="13"/>
      <c r="G71" s="13"/>
      <c r="H71" s="13"/>
      <c r="I71" s="13"/>
      <c r="K71" s="31"/>
    </row>
    <row r="72" spans="1:11" ht="15" customHeight="1" x14ac:dyDescent="0.25">
      <c r="A72" s="75"/>
      <c r="B72" s="27" t="s">
        <v>92</v>
      </c>
      <c r="C72" s="35"/>
      <c r="D72" s="13">
        <v>70</v>
      </c>
      <c r="E72" s="13">
        <v>2</v>
      </c>
      <c r="F72" s="13">
        <v>2.5299999999999998</v>
      </c>
      <c r="G72" s="13">
        <v>3.5</v>
      </c>
      <c r="H72" s="13">
        <v>44.7</v>
      </c>
      <c r="I72" s="13">
        <v>157</v>
      </c>
    </row>
    <row r="73" spans="1:11" ht="15" customHeight="1" x14ac:dyDescent="0.25">
      <c r="A73" s="75"/>
      <c r="B73" s="32" t="s">
        <v>92</v>
      </c>
      <c r="C73" s="35">
        <v>66.7</v>
      </c>
      <c r="D73" s="13"/>
      <c r="E73" s="13"/>
      <c r="F73" s="13"/>
      <c r="G73" s="13"/>
      <c r="H73" s="13"/>
      <c r="I73" s="13"/>
    </row>
    <row r="74" spans="1:11" ht="15" customHeight="1" x14ac:dyDescent="0.25">
      <c r="A74" s="75"/>
      <c r="B74" s="32" t="s">
        <v>111</v>
      </c>
      <c r="C74" s="35">
        <v>3.3</v>
      </c>
      <c r="D74" s="13"/>
      <c r="E74" s="13"/>
      <c r="F74" s="13"/>
      <c r="G74" s="13"/>
      <c r="H74" s="13"/>
      <c r="I74" s="13"/>
    </row>
    <row r="75" spans="1:11" ht="15" customHeight="1" x14ac:dyDescent="0.25">
      <c r="A75" s="75"/>
      <c r="B75" s="14" t="s">
        <v>167</v>
      </c>
      <c r="C75" s="35"/>
      <c r="D75" s="5">
        <v>100</v>
      </c>
      <c r="E75" s="5">
        <v>2.4</v>
      </c>
      <c r="F75" s="5">
        <v>3.1</v>
      </c>
      <c r="G75" s="5">
        <v>24.4</v>
      </c>
      <c r="H75" s="5">
        <v>135.4</v>
      </c>
      <c r="I75" s="16">
        <v>205</v>
      </c>
    </row>
    <row r="76" spans="1:11" ht="15" customHeight="1" x14ac:dyDescent="0.25">
      <c r="A76" s="75"/>
      <c r="B76" s="32" t="s">
        <v>124</v>
      </c>
      <c r="C76" s="35">
        <v>34.299999999999997</v>
      </c>
      <c r="D76" s="13"/>
      <c r="E76" s="13"/>
      <c r="F76" s="13"/>
      <c r="G76" s="13"/>
      <c r="H76" s="13"/>
      <c r="I76" s="33"/>
    </row>
    <row r="77" spans="1:11" ht="15" customHeight="1" x14ac:dyDescent="0.25">
      <c r="A77" s="75"/>
      <c r="B77" s="41" t="s">
        <v>174</v>
      </c>
      <c r="C77" s="35">
        <v>0.2</v>
      </c>
      <c r="D77" s="13"/>
      <c r="E77" s="13"/>
      <c r="F77" s="13"/>
      <c r="G77" s="13"/>
      <c r="H77" s="13"/>
      <c r="I77" s="33"/>
    </row>
    <row r="78" spans="1:11" ht="15" customHeight="1" x14ac:dyDescent="0.25">
      <c r="A78" s="75"/>
      <c r="B78" s="32" t="s">
        <v>111</v>
      </c>
      <c r="C78" s="35">
        <v>3.8</v>
      </c>
      <c r="D78" s="13"/>
      <c r="E78" s="13"/>
      <c r="F78" s="13"/>
      <c r="G78" s="13"/>
      <c r="H78" s="13"/>
      <c r="I78" s="33"/>
    </row>
    <row r="79" spans="1:11" ht="15" customHeight="1" x14ac:dyDescent="0.25">
      <c r="A79" s="75"/>
      <c r="B79" s="14" t="s">
        <v>30</v>
      </c>
      <c r="C79" s="35"/>
      <c r="D79" s="5">
        <v>200</v>
      </c>
      <c r="E79" s="5">
        <v>0.6</v>
      </c>
      <c r="F79" s="5">
        <v>0.1</v>
      </c>
      <c r="G79" s="5">
        <v>20.100000000000001</v>
      </c>
      <c r="H79" s="5">
        <v>84</v>
      </c>
      <c r="I79" s="5">
        <v>495</v>
      </c>
    </row>
    <row r="80" spans="1:11" ht="15" customHeight="1" x14ac:dyDescent="0.25">
      <c r="A80" s="75"/>
      <c r="B80" s="32" t="s">
        <v>125</v>
      </c>
      <c r="C80" s="35">
        <v>20</v>
      </c>
      <c r="D80" s="13"/>
      <c r="E80" s="13"/>
      <c r="F80" s="13"/>
      <c r="G80" s="13"/>
      <c r="H80" s="13"/>
      <c r="I80" s="13"/>
    </row>
    <row r="81" spans="1:9" ht="15" customHeight="1" x14ac:dyDescent="0.25">
      <c r="A81" s="75"/>
      <c r="B81" s="32" t="s">
        <v>118</v>
      </c>
      <c r="C81" s="35">
        <v>10</v>
      </c>
      <c r="D81" s="13"/>
      <c r="E81" s="13"/>
      <c r="F81" s="13"/>
      <c r="G81" s="13"/>
      <c r="H81" s="13"/>
      <c r="I81" s="13"/>
    </row>
    <row r="82" spans="1:9" ht="15" customHeight="1" x14ac:dyDescent="0.25">
      <c r="A82" s="75"/>
      <c r="B82" s="32" t="s">
        <v>126</v>
      </c>
      <c r="C82" s="35">
        <v>10</v>
      </c>
      <c r="D82" s="13"/>
      <c r="E82" s="13"/>
      <c r="F82" s="13"/>
      <c r="G82" s="13"/>
      <c r="H82" s="13"/>
      <c r="I82" s="13"/>
    </row>
    <row r="83" spans="1:9" ht="15" customHeight="1" x14ac:dyDescent="0.25">
      <c r="A83" s="75"/>
      <c r="B83" s="2" t="s">
        <v>13</v>
      </c>
      <c r="C83" s="34"/>
      <c r="D83" s="5">
        <v>20</v>
      </c>
      <c r="E83" s="5">
        <v>1.6</v>
      </c>
      <c r="F83" s="5">
        <v>0.3</v>
      </c>
      <c r="G83" s="5">
        <v>8</v>
      </c>
      <c r="H83" s="5">
        <v>41.2</v>
      </c>
      <c r="I83" s="5">
        <v>574</v>
      </c>
    </row>
    <row r="84" spans="1:9" ht="15" customHeight="1" x14ac:dyDescent="0.25">
      <c r="A84" s="75"/>
      <c r="B84" s="41" t="s">
        <v>114</v>
      </c>
      <c r="C84" s="45">
        <v>20</v>
      </c>
      <c r="D84" s="5"/>
      <c r="E84" s="5"/>
      <c r="F84" s="5"/>
      <c r="G84" s="5"/>
      <c r="H84" s="5"/>
      <c r="I84" s="5"/>
    </row>
    <row r="85" spans="1:9" ht="15" customHeight="1" x14ac:dyDescent="0.25">
      <c r="A85" s="75"/>
      <c r="B85" s="2" t="s">
        <v>12</v>
      </c>
      <c r="C85" s="34"/>
      <c r="D85" s="5">
        <v>25</v>
      </c>
      <c r="E85" s="5">
        <v>1.9</v>
      </c>
      <c r="F85" s="5">
        <v>0.2</v>
      </c>
      <c r="G85" s="5">
        <v>12.3</v>
      </c>
      <c r="H85" s="5">
        <v>58.5</v>
      </c>
      <c r="I85" s="5">
        <v>573</v>
      </c>
    </row>
    <row r="86" spans="1:9" ht="15.75" customHeight="1" x14ac:dyDescent="0.25">
      <c r="A86" s="76"/>
      <c r="B86" s="39" t="s">
        <v>12</v>
      </c>
      <c r="C86" s="34">
        <v>25</v>
      </c>
      <c r="D86" s="13"/>
      <c r="E86" s="13"/>
      <c r="F86" s="13"/>
      <c r="G86" s="13"/>
      <c r="H86" s="13"/>
      <c r="I86" s="13"/>
    </row>
    <row r="87" spans="1:9" x14ac:dyDescent="0.25">
      <c r="A87" s="5" t="s">
        <v>35</v>
      </c>
      <c r="B87" s="2"/>
      <c r="C87" s="34"/>
      <c r="D87" s="4">
        <f>SUM(D65:D85)</f>
        <v>500</v>
      </c>
      <c r="E87" s="4">
        <f t="shared" ref="E87:H87" si="2">SUM(E65:E85)</f>
        <v>25.5</v>
      </c>
      <c r="F87" s="4">
        <f t="shared" si="2"/>
        <v>22.830000000000005</v>
      </c>
      <c r="G87" s="4">
        <f t="shared" si="2"/>
        <v>71.099999999999994</v>
      </c>
      <c r="H87" s="4">
        <f t="shared" si="2"/>
        <v>583.1</v>
      </c>
      <c r="I87" s="5"/>
    </row>
    <row r="88" spans="1:9" x14ac:dyDescent="0.25">
      <c r="A88" s="6" t="s">
        <v>18</v>
      </c>
      <c r="B88" s="2"/>
      <c r="C88" s="34"/>
      <c r="D88" s="5"/>
      <c r="E88" s="5"/>
      <c r="F88" s="5"/>
      <c r="G88" s="5"/>
      <c r="H88" s="5"/>
      <c r="I88" s="5"/>
    </row>
    <row r="89" spans="1:9" ht="15" customHeight="1" x14ac:dyDescent="0.25">
      <c r="A89" s="85" t="s">
        <v>33</v>
      </c>
      <c r="B89" s="12" t="s">
        <v>32</v>
      </c>
      <c r="C89" s="34"/>
      <c r="D89" s="13">
        <v>200</v>
      </c>
      <c r="E89" s="13">
        <v>0.01</v>
      </c>
      <c r="F89" s="13">
        <v>0.5</v>
      </c>
      <c r="G89" s="13">
        <v>19.600000000000001</v>
      </c>
      <c r="H89" s="13">
        <v>88</v>
      </c>
      <c r="I89" s="13" t="s">
        <v>100</v>
      </c>
    </row>
    <row r="90" spans="1:9" ht="15" customHeight="1" x14ac:dyDescent="0.25">
      <c r="A90" s="86"/>
      <c r="B90" s="43" t="s">
        <v>120</v>
      </c>
      <c r="C90" s="34">
        <v>200</v>
      </c>
      <c r="D90" s="13"/>
      <c r="E90" s="13"/>
      <c r="F90" s="13"/>
      <c r="G90" s="13"/>
      <c r="H90" s="13"/>
      <c r="I90" s="13"/>
    </row>
    <row r="91" spans="1:9" ht="30" x14ac:dyDescent="0.25">
      <c r="A91" s="86"/>
      <c r="B91" s="44" t="s">
        <v>104</v>
      </c>
      <c r="C91" s="36"/>
      <c r="D91" s="5">
        <v>200</v>
      </c>
      <c r="E91" s="5">
        <v>0.1</v>
      </c>
      <c r="F91" s="5">
        <v>14.3</v>
      </c>
      <c r="G91" s="5">
        <v>25.8</v>
      </c>
      <c r="H91" s="5">
        <v>315</v>
      </c>
      <c r="I91" s="16" t="s">
        <v>151</v>
      </c>
    </row>
    <row r="92" spans="1:9" ht="15" customHeight="1" x14ac:dyDescent="0.25">
      <c r="A92" s="86"/>
      <c r="B92" s="63" t="s">
        <v>107</v>
      </c>
      <c r="C92" s="64">
        <v>70</v>
      </c>
      <c r="D92" s="13"/>
      <c r="E92" s="13"/>
      <c r="F92" s="13"/>
      <c r="G92" s="13"/>
      <c r="H92" s="13"/>
      <c r="I92" s="33"/>
    </row>
    <row r="93" spans="1:9" ht="15" customHeight="1" x14ac:dyDescent="0.25">
      <c r="A93" s="86"/>
      <c r="B93" s="63" t="s">
        <v>117</v>
      </c>
      <c r="C93" s="64">
        <v>104</v>
      </c>
      <c r="D93" s="13"/>
      <c r="E93" s="13"/>
      <c r="F93" s="13"/>
      <c r="G93" s="13"/>
      <c r="H93" s="13"/>
      <c r="I93" s="33"/>
    </row>
    <row r="94" spans="1:9" ht="15" customHeight="1" x14ac:dyDescent="0.25">
      <c r="A94" s="86"/>
      <c r="B94" s="63" t="s">
        <v>121</v>
      </c>
      <c r="C94" s="65">
        <v>10</v>
      </c>
      <c r="D94" s="13"/>
      <c r="E94" s="13"/>
      <c r="F94" s="13"/>
      <c r="G94" s="13"/>
      <c r="H94" s="13"/>
      <c r="I94" s="33"/>
    </row>
    <row r="95" spans="1:9" ht="15" customHeight="1" x14ac:dyDescent="0.25">
      <c r="A95" s="86"/>
      <c r="B95" s="63" t="s">
        <v>127</v>
      </c>
      <c r="C95" s="65">
        <v>7.8</v>
      </c>
      <c r="D95" s="13"/>
      <c r="E95" s="13"/>
      <c r="F95" s="13"/>
      <c r="G95" s="13"/>
      <c r="H95" s="13"/>
      <c r="I95" s="33"/>
    </row>
    <row r="96" spans="1:9" ht="15" customHeight="1" x14ac:dyDescent="0.25">
      <c r="A96" s="86"/>
      <c r="B96" s="63" t="s">
        <v>111</v>
      </c>
      <c r="C96" s="64">
        <v>6</v>
      </c>
      <c r="D96" s="13"/>
      <c r="E96" s="13"/>
      <c r="F96" s="13"/>
      <c r="G96" s="13"/>
      <c r="H96" s="13"/>
      <c r="I96" s="33"/>
    </row>
    <row r="97" spans="1:9" ht="15" customHeight="1" x14ac:dyDescent="0.25">
      <c r="A97" s="86"/>
      <c r="B97" s="41" t="s">
        <v>174</v>
      </c>
      <c r="C97" s="64">
        <v>0.4</v>
      </c>
      <c r="D97" s="13"/>
      <c r="E97" s="13"/>
      <c r="F97" s="13"/>
      <c r="G97" s="13"/>
      <c r="H97" s="13"/>
      <c r="I97" s="33"/>
    </row>
    <row r="98" spans="1:9" ht="15" customHeight="1" x14ac:dyDescent="0.25">
      <c r="A98" s="86"/>
      <c r="B98" s="2" t="s">
        <v>97</v>
      </c>
      <c r="C98" s="34"/>
      <c r="D98" s="5">
        <v>200</v>
      </c>
      <c r="E98" s="5">
        <v>0.01</v>
      </c>
      <c r="F98" s="5">
        <v>2.5</v>
      </c>
      <c r="G98" s="5">
        <v>13.6</v>
      </c>
      <c r="H98" s="5">
        <v>88</v>
      </c>
      <c r="I98" s="5" t="s">
        <v>153</v>
      </c>
    </row>
    <row r="99" spans="1:9" ht="15" customHeight="1" x14ac:dyDescent="0.25">
      <c r="A99" s="86"/>
      <c r="B99" s="41" t="s">
        <v>141</v>
      </c>
      <c r="C99" s="45">
        <v>2.4</v>
      </c>
      <c r="D99" s="5"/>
      <c r="E99" s="5"/>
      <c r="F99" s="5"/>
      <c r="G99" s="5"/>
      <c r="H99" s="5"/>
      <c r="I99" s="5"/>
    </row>
    <row r="100" spans="1:9" ht="15" customHeight="1" x14ac:dyDescent="0.25">
      <c r="A100" s="86"/>
      <c r="B100" s="41" t="s">
        <v>118</v>
      </c>
      <c r="C100" s="45">
        <v>7</v>
      </c>
      <c r="D100" s="5"/>
      <c r="E100" s="5"/>
      <c r="F100" s="5"/>
      <c r="G100" s="5"/>
      <c r="H100" s="5"/>
      <c r="I100" s="5"/>
    </row>
    <row r="101" spans="1:9" ht="15" customHeight="1" x14ac:dyDescent="0.25">
      <c r="A101" s="86"/>
      <c r="B101" s="41" t="s">
        <v>108</v>
      </c>
      <c r="C101" s="45">
        <v>160</v>
      </c>
      <c r="D101" s="5"/>
      <c r="E101" s="5"/>
      <c r="F101" s="5"/>
      <c r="G101" s="5"/>
      <c r="H101" s="5"/>
      <c r="I101" s="5"/>
    </row>
    <row r="102" spans="1:9" ht="15" customHeight="1" x14ac:dyDescent="0.25">
      <c r="A102" s="86"/>
      <c r="B102" s="2" t="s">
        <v>13</v>
      </c>
      <c r="C102" s="34"/>
      <c r="D102" s="5">
        <v>15</v>
      </c>
      <c r="E102" s="5">
        <v>1.2</v>
      </c>
      <c r="F102" s="5">
        <v>0.2</v>
      </c>
      <c r="G102" s="5">
        <v>6</v>
      </c>
      <c r="H102" s="5">
        <v>30.9</v>
      </c>
      <c r="I102" s="5">
        <v>574</v>
      </c>
    </row>
    <row r="103" spans="1:9" ht="15" customHeight="1" x14ac:dyDescent="0.25">
      <c r="A103" s="86"/>
      <c r="B103" s="41" t="s">
        <v>114</v>
      </c>
      <c r="C103" s="45">
        <v>15</v>
      </c>
      <c r="D103" s="5"/>
      <c r="E103" s="5"/>
      <c r="F103" s="5"/>
      <c r="G103" s="5"/>
      <c r="H103" s="5"/>
      <c r="I103" s="5"/>
    </row>
    <row r="104" spans="1:9" ht="15" customHeight="1" x14ac:dyDescent="0.25">
      <c r="A104" s="86"/>
      <c r="B104" s="2" t="s">
        <v>12</v>
      </c>
      <c r="C104" s="34"/>
      <c r="D104" s="5">
        <v>15</v>
      </c>
      <c r="E104" s="5">
        <v>1.1000000000000001</v>
      </c>
      <c r="F104" s="5">
        <v>0.1</v>
      </c>
      <c r="G104" s="5">
        <v>7.4</v>
      </c>
      <c r="H104" s="5">
        <v>35.1</v>
      </c>
      <c r="I104" s="5">
        <v>573</v>
      </c>
    </row>
    <row r="105" spans="1:9" ht="15" customHeight="1" x14ac:dyDescent="0.25">
      <c r="A105" s="87"/>
      <c r="B105" s="41" t="s">
        <v>12</v>
      </c>
      <c r="C105" s="45">
        <v>15</v>
      </c>
      <c r="D105" s="5"/>
      <c r="E105" s="5"/>
      <c r="F105" s="5"/>
      <c r="G105" s="5"/>
      <c r="H105" s="5"/>
      <c r="I105" s="5"/>
    </row>
    <row r="106" spans="1:9" x14ac:dyDescent="0.25">
      <c r="A106" s="5" t="s">
        <v>35</v>
      </c>
      <c r="B106" s="2"/>
      <c r="C106" s="34"/>
      <c r="D106" s="4">
        <f>SUM(D89:D104)</f>
        <v>630</v>
      </c>
      <c r="E106" s="4">
        <f t="shared" ref="E106:H106" si="3">SUM(E89:E104)</f>
        <v>2.42</v>
      </c>
      <c r="F106" s="4">
        <f t="shared" si="3"/>
        <v>17.600000000000001</v>
      </c>
      <c r="G106" s="4">
        <f t="shared" si="3"/>
        <v>72.400000000000006</v>
      </c>
      <c r="H106" s="4">
        <f t="shared" si="3"/>
        <v>557</v>
      </c>
      <c r="I106" s="5"/>
    </row>
    <row r="107" spans="1:9" x14ac:dyDescent="0.25">
      <c r="A107" s="6" t="s">
        <v>21</v>
      </c>
      <c r="B107" s="2"/>
      <c r="C107" s="34"/>
      <c r="D107" s="5"/>
      <c r="E107" s="5"/>
      <c r="F107" s="5"/>
      <c r="G107" s="5"/>
      <c r="H107" s="5"/>
      <c r="I107" s="5"/>
    </row>
    <row r="108" spans="1:9" x14ac:dyDescent="0.25">
      <c r="A108" s="88" t="s">
        <v>33</v>
      </c>
      <c r="B108" s="2" t="s">
        <v>105</v>
      </c>
      <c r="C108" s="34"/>
      <c r="D108" s="5">
        <v>70</v>
      </c>
      <c r="E108" s="5">
        <v>0.49</v>
      </c>
      <c r="F108" s="5">
        <v>7.0000000000000007E-2</v>
      </c>
      <c r="G108" s="5">
        <v>1.3</v>
      </c>
      <c r="H108" s="5">
        <v>7.7</v>
      </c>
      <c r="I108" s="5">
        <v>148</v>
      </c>
    </row>
    <row r="109" spans="1:9" x14ac:dyDescent="0.25">
      <c r="A109" s="89"/>
      <c r="B109" s="41" t="s">
        <v>138</v>
      </c>
      <c r="C109" s="45">
        <v>70</v>
      </c>
      <c r="D109" s="5"/>
      <c r="E109" s="5"/>
      <c r="F109" s="5"/>
      <c r="G109" s="5"/>
      <c r="H109" s="5"/>
      <c r="I109" s="5"/>
    </row>
    <row r="110" spans="1:9" x14ac:dyDescent="0.25">
      <c r="A110" s="89"/>
      <c r="B110" s="41" t="s">
        <v>174</v>
      </c>
      <c r="C110" s="57">
        <v>0.1</v>
      </c>
      <c r="D110" s="55"/>
      <c r="E110" s="55"/>
      <c r="F110" s="55"/>
      <c r="G110" s="55"/>
      <c r="H110" s="55"/>
      <c r="I110" s="55"/>
    </row>
    <row r="111" spans="1:9" ht="15" customHeight="1" x14ac:dyDescent="0.25">
      <c r="A111" s="89"/>
      <c r="B111" s="2" t="s">
        <v>130</v>
      </c>
      <c r="C111" s="34"/>
      <c r="D111" s="5">
        <v>65</v>
      </c>
      <c r="E111" s="5">
        <v>0.3</v>
      </c>
      <c r="F111" s="5">
        <v>7.5</v>
      </c>
      <c r="G111" s="5">
        <v>3.9</v>
      </c>
      <c r="H111" s="5">
        <v>124.8</v>
      </c>
      <c r="I111" s="5" t="s">
        <v>152</v>
      </c>
    </row>
    <row r="112" spans="1:9" ht="15" customHeight="1" x14ac:dyDescent="0.25">
      <c r="A112" s="89"/>
      <c r="B112" s="39" t="s">
        <v>161</v>
      </c>
      <c r="C112" s="45">
        <v>43.6</v>
      </c>
      <c r="D112" s="5"/>
      <c r="E112" s="5"/>
      <c r="F112" s="5"/>
      <c r="G112" s="5"/>
      <c r="H112" s="5"/>
      <c r="I112" s="5"/>
    </row>
    <row r="113" spans="1:9" ht="15" customHeight="1" x14ac:dyDescent="0.25">
      <c r="A113" s="89"/>
      <c r="B113" s="41" t="s">
        <v>129</v>
      </c>
      <c r="C113" s="45">
        <v>40.6</v>
      </c>
      <c r="D113" s="5"/>
      <c r="E113" s="5"/>
      <c r="F113" s="5"/>
      <c r="G113" s="5"/>
      <c r="H113" s="5"/>
      <c r="I113" s="5"/>
    </row>
    <row r="114" spans="1:9" ht="15" customHeight="1" x14ac:dyDescent="0.25">
      <c r="A114" s="89"/>
      <c r="B114" s="41" t="s">
        <v>115</v>
      </c>
      <c r="C114" s="45">
        <v>9.1</v>
      </c>
      <c r="D114" s="5"/>
      <c r="E114" s="5"/>
      <c r="F114" s="5"/>
      <c r="G114" s="5"/>
      <c r="H114" s="5"/>
      <c r="I114" s="5"/>
    </row>
    <row r="115" spans="1:9" ht="15" customHeight="1" x14ac:dyDescent="0.25">
      <c r="A115" s="89"/>
      <c r="B115" s="41" t="s">
        <v>110</v>
      </c>
      <c r="C115" s="45">
        <v>5</v>
      </c>
      <c r="D115" s="5"/>
      <c r="E115" s="5"/>
      <c r="F115" s="5"/>
      <c r="G115" s="5"/>
      <c r="H115" s="5"/>
      <c r="I115" s="5"/>
    </row>
    <row r="116" spans="1:9" ht="15" customHeight="1" x14ac:dyDescent="0.25">
      <c r="A116" s="89"/>
      <c r="B116" s="41" t="s">
        <v>174</v>
      </c>
      <c r="C116" s="45">
        <v>0.3</v>
      </c>
      <c r="D116" s="5"/>
      <c r="E116" s="5"/>
      <c r="F116" s="5"/>
      <c r="G116" s="5"/>
      <c r="H116" s="5"/>
      <c r="I116" s="5"/>
    </row>
    <row r="117" spans="1:9" ht="15" customHeight="1" x14ac:dyDescent="0.25">
      <c r="A117" s="89"/>
      <c r="B117" s="2" t="s">
        <v>102</v>
      </c>
      <c r="C117" s="34"/>
      <c r="D117" s="5">
        <v>100</v>
      </c>
      <c r="E117" s="5">
        <v>4.3</v>
      </c>
      <c r="F117" s="5">
        <v>4.0999999999999996</v>
      </c>
      <c r="G117" s="5">
        <v>24.6</v>
      </c>
      <c r="H117" s="5">
        <v>152.4</v>
      </c>
      <c r="I117" s="5">
        <v>206</v>
      </c>
    </row>
    <row r="118" spans="1:9" ht="15" customHeight="1" x14ac:dyDescent="0.25">
      <c r="A118" s="89"/>
      <c r="B118" s="41" t="s">
        <v>131</v>
      </c>
      <c r="C118" s="45">
        <v>38.5</v>
      </c>
      <c r="D118" s="5"/>
      <c r="E118" s="5"/>
      <c r="F118" s="5"/>
      <c r="G118" s="5"/>
      <c r="H118" s="5"/>
      <c r="I118" s="5"/>
    </row>
    <row r="119" spans="1:9" ht="15" customHeight="1" x14ac:dyDescent="0.25">
      <c r="A119" s="89"/>
      <c r="B119" s="41" t="s">
        <v>174</v>
      </c>
      <c r="C119" s="45">
        <v>0.2</v>
      </c>
      <c r="D119" s="5"/>
      <c r="E119" s="5"/>
      <c r="F119" s="5"/>
      <c r="G119" s="5"/>
      <c r="H119" s="5"/>
      <c r="I119" s="5"/>
    </row>
    <row r="120" spans="1:9" ht="15" customHeight="1" x14ac:dyDescent="0.25">
      <c r="A120" s="89"/>
      <c r="B120" s="41" t="s">
        <v>111</v>
      </c>
      <c r="C120" s="45">
        <v>3.8</v>
      </c>
      <c r="D120" s="5"/>
      <c r="E120" s="5"/>
      <c r="F120" s="5"/>
      <c r="G120" s="5"/>
      <c r="H120" s="5"/>
      <c r="I120" s="5"/>
    </row>
    <row r="121" spans="1:9" ht="15" customHeight="1" x14ac:dyDescent="0.25">
      <c r="A121" s="89"/>
      <c r="B121" s="2" t="s">
        <v>19</v>
      </c>
      <c r="C121" s="34"/>
      <c r="D121" s="5">
        <v>200</v>
      </c>
      <c r="E121" s="5">
        <v>0.3</v>
      </c>
      <c r="F121" s="5">
        <v>0.1</v>
      </c>
      <c r="G121" s="5">
        <v>9.5</v>
      </c>
      <c r="H121" s="5">
        <v>40</v>
      </c>
      <c r="I121" s="16">
        <v>459</v>
      </c>
    </row>
    <row r="122" spans="1:9" ht="15" customHeight="1" x14ac:dyDescent="0.25">
      <c r="A122" s="89"/>
      <c r="B122" s="41" t="s">
        <v>128</v>
      </c>
      <c r="C122" s="45">
        <v>1</v>
      </c>
      <c r="D122" s="5"/>
      <c r="E122" s="5"/>
      <c r="F122" s="5"/>
      <c r="G122" s="5"/>
      <c r="H122" s="5"/>
      <c r="I122" s="16"/>
    </row>
    <row r="123" spans="1:9" ht="15" customHeight="1" x14ac:dyDescent="0.25">
      <c r="A123" s="89"/>
      <c r="B123" s="41" t="s">
        <v>118</v>
      </c>
      <c r="C123" s="45">
        <v>10</v>
      </c>
      <c r="D123" s="5"/>
      <c r="E123" s="5"/>
      <c r="F123" s="5"/>
      <c r="G123" s="5"/>
      <c r="H123" s="5"/>
      <c r="I123" s="16"/>
    </row>
    <row r="124" spans="1:9" ht="15" customHeight="1" x14ac:dyDescent="0.25">
      <c r="A124" s="89"/>
      <c r="B124" s="41" t="s">
        <v>132</v>
      </c>
      <c r="C124" s="46">
        <v>7.2</v>
      </c>
      <c r="D124" s="5"/>
      <c r="E124" s="5"/>
      <c r="F124" s="5"/>
      <c r="G124" s="5"/>
      <c r="H124" s="5"/>
      <c r="I124" s="16"/>
    </row>
    <row r="125" spans="1:9" ht="15" customHeight="1" x14ac:dyDescent="0.25">
      <c r="A125" s="89"/>
      <c r="B125" s="12" t="s">
        <v>93</v>
      </c>
      <c r="C125" s="34"/>
      <c r="D125" s="13">
        <v>10</v>
      </c>
      <c r="E125" s="13">
        <v>0.01</v>
      </c>
      <c r="F125" s="13">
        <v>3</v>
      </c>
      <c r="G125" s="13">
        <v>0</v>
      </c>
      <c r="H125" s="13">
        <v>35.799999999999997</v>
      </c>
      <c r="I125" s="13" t="s">
        <v>100</v>
      </c>
    </row>
    <row r="126" spans="1:9" ht="15" customHeight="1" x14ac:dyDescent="0.25">
      <c r="A126" s="89"/>
      <c r="B126" s="41" t="s">
        <v>93</v>
      </c>
      <c r="C126" s="45">
        <v>10</v>
      </c>
      <c r="D126" s="5"/>
      <c r="E126" s="5"/>
      <c r="F126" s="5"/>
      <c r="G126" s="5"/>
      <c r="H126" s="5"/>
      <c r="I126" s="5"/>
    </row>
    <row r="127" spans="1:9" ht="15" customHeight="1" x14ac:dyDescent="0.25">
      <c r="A127" s="89"/>
      <c r="B127" s="2" t="s">
        <v>13</v>
      </c>
      <c r="C127" s="34"/>
      <c r="D127" s="5">
        <v>20</v>
      </c>
      <c r="E127" s="5">
        <v>1.6</v>
      </c>
      <c r="F127" s="5">
        <v>0.3</v>
      </c>
      <c r="G127" s="5">
        <v>8</v>
      </c>
      <c r="H127" s="5">
        <v>41.2</v>
      </c>
      <c r="I127" s="5">
        <v>574</v>
      </c>
    </row>
    <row r="128" spans="1:9" ht="15" customHeight="1" x14ac:dyDescent="0.25">
      <c r="A128" s="89"/>
      <c r="B128" s="41" t="s">
        <v>114</v>
      </c>
      <c r="C128" s="45">
        <v>20</v>
      </c>
      <c r="D128" s="5"/>
      <c r="E128" s="5"/>
      <c r="F128" s="5"/>
      <c r="G128" s="5"/>
      <c r="H128" s="5"/>
      <c r="I128" s="5"/>
    </row>
    <row r="129" spans="1:9" ht="15" customHeight="1" x14ac:dyDescent="0.25">
      <c r="A129" s="89"/>
      <c r="B129" s="2" t="s">
        <v>12</v>
      </c>
      <c r="C129" s="34"/>
      <c r="D129" s="5">
        <v>35</v>
      </c>
      <c r="E129" s="5">
        <v>2.7</v>
      </c>
      <c r="F129" s="5">
        <v>0.3</v>
      </c>
      <c r="G129" s="5">
        <v>17.2</v>
      </c>
      <c r="H129" s="5">
        <v>81.900000000000006</v>
      </c>
      <c r="I129" s="5">
        <v>573</v>
      </c>
    </row>
    <row r="130" spans="1:9" ht="15.75" customHeight="1" x14ac:dyDescent="0.25">
      <c r="A130" s="90"/>
      <c r="B130" s="41" t="s">
        <v>12</v>
      </c>
      <c r="C130" s="45">
        <v>35</v>
      </c>
      <c r="D130" s="5"/>
      <c r="E130" s="5"/>
      <c r="F130" s="5"/>
      <c r="G130" s="5"/>
      <c r="H130" s="5"/>
      <c r="I130" s="5"/>
    </row>
    <row r="131" spans="1:9" x14ac:dyDescent="0.25">
      <c r="A131" s="5" t="s">
        <v>35</v>
      </c>
      <c r="B131" s="2"/>
      <c r="C131" s="34"/>
      <c r="D131" s="4">
        <f>SUM(D108:D130)</f>
        <v>500</v>
      </c>
      <c r="E131" s="4">
        <f t="shared" ref="E131:H131" si="4">SUM(E108:E130)</f>
        <v>9.6999999999999993</v>
      </c>
      <c r="F131" s="4">
        <f t="shared" si="4"/>
        <v>15.370000000000001</v>
      </c>
      <c r="G131" s="4">
        <f t="shared" si="4"/>
        <v>64.5</v>
      </c>
      <c r="H131" s="4">
        <f t="shared" si="4"/>
        <v>483.79999999999995</v>
      </c>
      <c r="I131" s="5"/>
    </row>
    <row r="132" spans="1:9" x14ac:dyDescent="0.25">
      <c r="A132" s="3" t="s">
        <v>22</v>
      </c>
      <c r="B132" s="2"/>
      <c r="C132" s="34"/>
      <c r="D132" s="7">
        <f>(D39+D63+D87+D106+D131)/5</f>
        <v>574.4</v>
      </c>
      <c r="E132" s="30">
        <f>(E39+E63+E87+E106+E131)/5</f>
        <v>17.974</v>
      </c>
      <c r="F132" s="30">
        <f>(F39+F63+F87+F106+F131)/5</f>
        <v>18.794000000000004</v>
      </c>
      <c r="G132" s="30">
        <f>(G39+G63+G87+G106+G131)/5</f>
        <v>70.823999999999998</v>
      </c>
      <c r="H132" s="30">
        <f>(H39+H63+H87+H106+H131)/5</f>
        <v>552.82999999999993</v>
      </c>
      <c r="I132" s="5"/>
    </row>
    <row r="133" spans="1:9" x14ac:dyDescent="0.25">
      <c r="A133" s="9" t="s">
        <v>23</v>
      </c>
      <c r="B133" s="2"/>
      <c r="C133" s="34"/>
      <c r="D133" s="5"/>
      <c r="E133" s="5"/>
      <c r="F133" s="5"/>
      <c r="G133" s="5"/>
      <c r="H133" s="5"/>
      <c r="I133" s="5"/>
    </row>
    <row r="134" spans="1:9" ht="15" customHeight="1" x14ac:dyDescent="0.25">
      <c r="A134" s="74" t="s">
        <v>33</v>
      </c>
      <c r="B134" s="12" t="s">
        <v>98</v>
      </c>
      <c r="C134" s="34"/>
      <c r="D134" s="13">
        <v>70</v>
      </c>
      <c r="E134" s="13">
        <v>0.01</v>
      </c>
      <c r="F134" s="13">
        <v>1.8</v>
      </c>
      <c r="G134" s="13">
        <v>1.5</v>
      </c>
      <c r="H134" s="13">
        <v>23.6</v>
      </c>
      <c r="I134" s="13" t="s">
        <v>100</v>
      </c>
    </row>
    <row r="135" spans="1:9" ht="15" customHeight="1" x14ac:dyDescent="0.25">
      <c r="A135" s="75"/>
      <c r="B135" s="40" t="s">
        <v>98</v>
      </c>
      <c r="C135" s="46">
        <v>70</v>
      </c>
      <c r="D135" s="5"/>
      <c r="E135" s="5"/>
      <c r="F135" s="5"/>
      <c r="G135" s="5"/>
      <c r="H135" s="5"/>
      <c r="I135" s="5"/>
    </row>
    <row r="136" spans="1:9" ht="15" customHeight="1" x14ac:dyDescent="0.25">
      <c r="A136" s="75"/>
      <c r="B136" s="14" t="s">
        <v>159</v>
      </c>
      <c r="C136" s="35"/>
      <c r="D136" s="5">
        <v>65</v>
      </c>
      <c r="E136" s="5">
        <v>10</v>
      </c>
      <c r="F136" s="5">
        <v>7.2</v>
      </c>
      <c r="G136" s="5">
        <v>8.6</v>
      </c>
      <c r="H136" s="5">
        <v>138.5</v>
      </c>
      <c r="I136" s="5">
        <v>347</v>
      </c>
    </row>
    <row r="137" spans="1:9" ht="15" customHeight="1" x14ac:dyDescent="0.25">
      <c r="A137" s="75"/>
      <c r="B137" s="39" t="s">
        <v>161</v>
      </c>
      <c r="C137" s="46">
        <v>26</v>
      </c>
      <c r="D137" s="5"/>
      <c r="E137" s="5"/>
      <c r="F137" s="5"/>
      <c r="G137" s="5"/>
      <c r="H137" s="5"/>
      <c r="I137" s="5"/>
    </row>
    <row r="138" spans="1:9" ht="15" customHeight="1" x14ac:dyDescent="0.25">
      <c r="A138" s="75"/>
      <c r="B138" s="47" t="s">
        <v>107</v>
      </c>
      <c r="C138" s="46">
        <v>24.7</v>
      </c>
      <c r="D138" s="5"/>
      <c r="E138" s="5"/>
      <c r="F138" s="5"/>
      <c r="G138" s="5"/>
      <c r="H138" s="5"/>
      <c r="I138" s="5"/>
    </row>
    <row r="139" spans="1:9" ht="15" customHeight="1" x14ac:dyDescent="0.25">
      <c r="A139" s="75"/>
      <c r="B139" s="47" t="s">
        <v>108</v>
      </c>
      <c r="C139" s="46">
        <v>13</v>
      </c>
      <c r="D139" s="5"/>
      <c r="E139" s="5"/>
      <c r="F139" s="5"/>
      <c r="G139" s="5"/>
      <c r="H139" s="5"/>
      <c r="I139" s="5"/>
    </row>
    <row r="140" spans="1:9" ht="15" customHeight="1" x14ac:dyDescent="0.25">
      <c r="A140" s="75"/>
      <c r="B140" s="47" t="s">
        <v>115</v>
      </c>
      <c r="C140" s="46">
        <v>11</v>
      </c>
      <c r="D140" s="5"/>
      <c r="E140" s="5"/>
      <c r="F140" s="5"/>
      <c r="G140" s="5"/>
      <c r="H140" s="5"/>
      <c r="I140" s="5"/>
    </row>
    <row r="141" spans="1:9" ht="15" customHeight="1" x14ac:dyDescent="0.25">
      <c r="A141" s="75"/>
      <c r="B141" s="47" t="s">
        <v>116</v>
      </c>
      <c r="C141" s="46">
        <v>6.5</v>
      </c>
      <c r="D141" s="5"/>
      <c r="E141" s="5"/>
      <c r="F141" s="5"/>
      <c r="G141" s="5"/>
      <c r="H141" s="5"/>
      <c r="I141" s="5"/>
    </row>
    <row r="142" spans="1:9" ht="15" customHeight="1" x14ac:dyDescent="0.25">
      <c r="A142" s="75"/>
      <c r="B142" s="47" t="s">
        <v>110</v>
      </c>
      <c r="C142" s="46">
        <v>2.6</v>
      </c>
      <c r="D142" s="5"/>
      <c r="E142" s="5"/>
      <c r="F142" s="5"/>
      <c r="G142" s="5"/>
      <c r="H142" s="5"/>
      <c r="I142" s="5"/>
    </row>
    <row r="143" spans="1:9" ht="15" customHeight="1" x14ac:dyDescent="0.25">
      <c r="A143" s="75"/>
      <c r="B143" s="41" t="s">
        <v>174</v>
      </c>
      <c r="C143" s="46">
        <v>0.3</v>
      </c>
      <c r="D143" s="5"/>
      <c r="E143" s="5"/>
      <c r="F143" s="5"/>
      <c r="G143" s="5"/>
      <c r="H143" s="5"/>
      <c r="I143" s="5"/>
    </row>
    <row r="144" spans="1:9" ht="15" customHeight="1" x14ac:dyDescent="0.25">
      <c r="A144" s="75"/>
      <c r="B144" s="73" t="s">
        <v>67</v>
      </c>
      <c r="C144" s="72"/>
      <c r="D144" s="55">
        <v>5</v>
      </c>
      <c r="E144" s="55">
        <v>0.04</v>
      </c>
      <c r="F144" s="55">
        <v>3.6</v>
      </c>
      <c r="G144" s="55">
        <v>7.0000000000000007E-2</v>
      </c>
      <c r="H144" s="55">
        <v>33.049999999999997</v>
      </c>
      <c r="I144" s="55">
        <v>79</v>
      </c>
    </row>
    <row r="145" spans="1:9" ht="15" customHeight="1" x14ac:dyDescent="0.25">
      <c r="A145" s="75"/>
      <c r="B145" s="58" t="s">
        <v>111</v>
      </c>
      <c r="C145" s="72">
        <v>5</v>
      </c>
      <c r="D145" s="55"/>
      <c r="E145" s="55"/>
      <c r="F145" s="55"/>
      <c r="G145" s="55"/>
      <c r="H145" s="55"/>
      <c r="I145" s="55"/>
    </row>
    <row r="146" spans="1:9" ht="15" customHeight="1" x14ac:dyDescent="0.25">
      <c r="A146" s="75"/>
      <c r="B146" s="2" t="s">
        <v>168</v>
      </c>
      <c r="C146" s="34"/>
      <c r="D146" s="5">
        <v>100</v>
      </c>
      <c r="E146" s="5">
        <v>4.3</v>
      </c>
      <c r="F146" s="5">
        <v>4.0999999999999996</v>
      </c>
      <c r="G146" s="5">
        <v>24.6</v>
      </c>
      <c r="H146" s="5">
        <v>152.4</v>
      </c>
      <c r="I146" s="5">
        <v>202</v>
      </c>
    </row>
    <row r="147" spans="1:9" ht="15" customHeight="1" x14ac:dyDescent="0.25">
      <c r="A147" s="75"/>
      <c r="B147" s="41" t="s">
        <v>133</v>
      </c>
      <c r="C147" s="45">
        <v>45.8</v>
      </c>
      <c r="D147" s="5"/>
      <c r="E147" s="5"/>
      <c r="F147" s="5"/>
      <c r="G147" s="5"/>
      <c r="H147" s="5"/>
      <c r="I147" s="5"/>
    </row>
    <row r="148" spans="1:9" ht="15" customHeight="1" x14ac:dyDescent="0.25">
      <c r="A148" s="75"/>
      <c r="B148" s="41" t="s">
        <v>174</v>
      </c>
      <c r="C148" s="45">
        <v>0.2</v>
      </c>
      <c r="D148" s="5"/>
      <c r="E148" s="5"/>
      <c r="F148" s="5"/>
      <c r="G148" s="5"/>
      <c r="H148" s="5"/>
      <c r="I148" s="5"/>
    </row>
    <row r="149" spans="1:9" ht="15" customHeight="1" x14ac:dyDescent="0.25">
      <c r="A149" s="75"/>
      <c r="B149" s="41" t="s">
        <v>111</v>
      </c>
      <c r="C149" s="45">
        <v>3.8</v>
      </c>
      <c r="D149" s="5"/>
      <c r="E149" s="5"/>
      <c r="F149" s="5"/>
      <c r="G149" s="5"/>
      <c r="H149" s="5"/>
      <c r="I149" s="5"/>
    </row>
    <row r="150" spans="1:9" ht="15" customHeight="1" x14ac:dyDescent="0.25">
      <c r="A150" s="75"/>
      <c r="B150" s="2" t="s">
        <v>17</v>
      </c>
      <c r="C150" s="34"/>
      <c r="D150" s="5">
        <v>200</v>
      </c>
      <c r="E150" s="5">
        <v>1</v>
      </c>
      <c r="F150" s="5">
        <v>0.2</v>
      </c>
      <c r="G150" s="5">
        <v>20.2</v>
      </c>
      <c r="H150" s="5">
        <v>86</v>
      </c>
      <c r="I150" s="5">
        <v>501</v>
      </c>
    </row>
    <row r="151" spans="1:9" ht="15" customHeight="1" x14ac:dyDescent="0.25">
      <c r="A151" s="75"/>
      <c r="B151" s="41" t="s">
        <v>113</v>
      </c>
      <c r="C151" s="45">
        <v>200</v>
      </c>
      <c r="D151" s="5"/>
      <c r="E151" s="5"/>
      <c r="F151" s="5"/>
      <c r="G151" s="5"/>
      <c r="H151" s="5"/>
      <c r="I151" s="5"/>
    </row>
    <row r="152" spans="1:9" ht="15" customHeight="1" x14ac:dyDescent="0.25">
      <c r="A152" s="75"/>
      <c r="B152" s="2" t="s">
        <v>13</v>
      </c>
      <c r="C152" s="34"/>
      <c r="D152" s="5">
        <v>30</v>
      </c>
      <c r="E152" s="5">
        <v>2.4</v>
      </c>
      <c r="F152" s="5">
        <v>0.5</v>
      </c>
      <c r="G152" s="5">
        <v>12</v>
      </c>
      <c r="H152" s="5">
        <v>61.8</v>
      </c>
      <c r="I152" s="5">
        <v>574</v>
      </c>
    </row>
    <row r="153" spans="1:9" ht="15" customHeight="1" x14ac:dyDescent="0.25">
      <c r="A153" s="75"/>
      <c r="B153" s="41" t="s">
        <v>114</v>
      </c>
      <c r="C153" s="45">
        <v>30</v>
      </c>
      <c r="D153" s="5"/>
      <c r="E153" s="5"/>
      <c r="F153" s="5"/>
      <c r="G153" s="5"/>
      <c r="H153" s="5"/>
      <c r="I153" s="5"/>
    </row>
    <row r="154" spans="1:9" ht="15" customHeight="1" x14ac:dyDescent="0.25">
      <c r="A154" s="75"/>
      <c r="B154" s="2" t="s">
        <v>12</v>
      </c>
      <c r="C154" s="34"/>
      <c r="D154" s="5">
        <v>30</v>
      </c>
      <c r="E154" s="5">
        <v>2.2999999999999998</v>
      </c>
      <c r="F154" s="5">
        <v>0.2</v>
      </c>
      <c r="G154" s="5">
        <v>14.8</v>
      </c>
      <c r="H154" s="5">
        <v>70.2</v>
      </c>
      <c r="I154" s="5">
        <v>573</v>
      </c>
    </row>
    <row r="155" spans="1:9" ht="15" customHeight="1" x14ac:dyDescent="0.25">
      <c r="A155" s="76"/>
      <c r="B155" s="41" t="s">
        <v>12</v>
      </c>
      <c r="C155" s="45">
        <v>30</v>
      </c>
      <c r="D155" s="5"/>
      <c r="E155" s="5"/>
      <c r="F155" s="5"/>
      <c r="G155" s="5"/>
      <c r="H155" s="5"/>
      <c r="I155" s="5"/>
    </row>
    <row r="156" spans="1:9" x14ac:dyDescent="0.25">
      <c r="A156" s="5" t="s">
        <v>35</v>
      </c>
      <c r="B156" s="2"/>
      <c r="C156" s="34"/>
      <c r="D156" s="4">
        <f>SUM(D134:D154)</f>
        <v>500</v>
      </c>
      <c r="E156" s="4">
        <f>SUM(E134:E154)</f>
        <v>20.049999999999997</v>
      </c>
      <c r="F156" s="4">
        <f>SUM(F134:F154)</f>
        <v>17.599999999999998</v>
      </c>
      <c r="G156" s="4">
        <f>SUM(G134:G154)</f>
        <v>81.77</v>
      </c>
      <c r="H156" s="4">
        <f>SUM(H134:H154)</f>
        <v>565.54999999999995</v>
      </c>
      <c r="I156" s="5"/>
    </row>
    <row r="157" spans="1:9" x14ac:dyDescent="0.25">
      <c r="A157" s="6" t="s">
        <v>24</v>
      </c>
      <c r="B157" s="2"/>
      <c r="C157" s="34"/>
      <c r="D157" s="5"/>
      <c r="E157" s="5"/>
      <c r="F157" s="5"/>
      <c r="G157" s="5"/>
      <c r="H157" s="5"/>
      <c r="I157" s="5"/>
    </row>
    <row r="158" spans="1:9" ht="15" customHeight="1" x14ac:dyDescent="0.25">
      <c r="A158" s="74" t="s">
        <v>33</v>
      </c>
      <c r="B158" s="14" t="s">
        <v>160</v>
      </c>
      <c r="C158" s="35"/>
      <c r="D158" s="5">
        <v>70</v>
      </c>
      <c r="E158" s="5">
        <v>9</v>
      </c>
      <c r="F158" s="5">
        <v>1.1000000000000001</v>
      </c>
      <c r="G158" s="5">
        <v>7</v>
      </c>
      <c r="H158" s="5">
        <v>74</v>
      </c>
      <c r="I158" s="5">
        <v>307</v>
      </c>
    </row>
    <row r="159" spans="1:9" ht="15" customHeight="1" x14ac:dyDescent="0.25">
      <c r="A159" s="75"/>
      <c r="B159" s="47" t="s">
        <v>134</v>
      </c>
      <c r="C159" s="46">
        <v>50</v>
      </c>
      <c r="D159" s="5"/>
      <c r="E159" s="5"/>
      <c r="F159" s="5"/>
      <c r="G159" s="5"/>
      <c r="H159" s="5"/>
      <c r="I159" s="5"/>
    </row>
    <row r="160" spans="1:9" ht="15" customHeight="1" x14ac:dyDescent="0.25">
      <c r="A160" s="75"/>
      <c r="B160" s="47" t="s">
        <v>108</v>
      </c>
      <c r="C160" s="46">
        <v>19</v>
      </c>
      <c r="D160" s="5"/>
      <c r="E160" s="5"/>
      <c r="F160" s="5"/>
      <c r="G160" s="5"/>
      <c r="H160" s="5"/>
      <c r="I160" s="5"/>
    </row>
    <row r="161" spans="1:9" ht="15" customHeight="1" x14ac:dyDescent="0.25">
      <c r="A161" s="75"/>
      <c r="B161" s="47" t="s">
        <v>115</v>
      </c>
      <c r="C161" s="46">
        <v>14</v>
      </c>
      <c r="D161" s="5"/>
      <c r="E161" s="5"/>
      <c r="F161" s="5"/>
      <c r="G161" s="5"/>
      <c r="H161" s="5"/>
      <c r="I161" s="5"/>
    </row>
    <row r="162" spans="1:9" ht="15" customHeight="1" x14ac:dyDescent="0.25">
      <c r="A162" s="75"/>
      <c r="B162" s="47" t="s">
        <v>111</v>
      </c>
      <c r="C162" s="46">
        <v>1</v>
      </c>
      <c r="D162" s="5"/>
      <c r="E162" s="5"/>
      <c r="F162" s="5"/>
      <c r="G162" s="5"/>
      <c r="H162" s="5"/>
      <c r="I162" s="5"/>
    </row>
    <row r="163" spans="1:9" ht="15" customHeight="1" x14ac:dyDescent="0.25">
      <c r="A163" s="75"/>
      <c r="B163" s="47" t="s">
        <v>110</v>
      </c>
      <c r="C163" s="46">
        <v>2</v>
      </c>
      <c r="D163" s="5"/>
      <c r="E163" s="5"/>
      <c r="F163" s="5"/>
      <c r="G163" s="5"/>
      <c r="H163" s="5"/>
      <c r="I163" s="5"/>
    </row>
    <row r="164" spans="1:9" ht="15" customHeight="1" x14ac:dyDescent="0.25">
      <c r="A164" s="75"/>
      <c r="B164" s="41" t="s">
        <v>174</v>
      </c>
      <c r="C164" s="46">
        <v>0.4</v>
      </c>
      <c r="D164" s="5"/>
      <c r="E164" s="5"/>
      <c r="F164" s="5"/>
      <c r="G164" s="5"/>
      <c r="H164" s="5"/>
      <c r="I164" s="5"/>
    </row>
    <row r="165" spans="1:9" ht="15" customHeight="1" x14ac:dyDescent="0.25">
      <c r="A165" s="75"/>
      <c r="B165" s="2" t="s">
        <v>15</v>
      </c>
      <c r="C165" s="34"/>
      <c r="D165" s="5">
        <v>150</v>
      </c>
      <c r="E165" s="5">
        <v>4.0999999999999996</v>
      </c>
      <c r="F165" s="5">
        <v>6</v>
      </c>
      <c r="G165" s="5">
        <v>8.6999999999999993</v>
      </c>
      <c r="H165" s="5">
        <v>105</v>
      </c>
      <c r="I165" s="5">
        <v>377</v>
      </c>
    </row>
    <row r="166" spans="1:9" ht="15" customHeight="1" x14ac:dyDescent="0.25">
      <c r="A166" s="75"/>
      <c r="B166" s="39" t="s">
        <v>117</v>
      </c>
      <c r="C166" s="34">
        <v>121.5</v>
      </c>
      <c r="D166" s="5"/>
      <c r="E166" s="5"/>
      <c r="F166" s="5"/>
      <c r="G166" s="5"/>
      <c r="H166" s="5"/>
      <c r="I166" s="5"/>
    </row>
    <row r="167" spans="1:9" ht="15" customHeight="1" x14ac:dyDescent="0.25">
      <c r="A167" s="75"/>
      <c r="B167" s="39" t="s">
        <v>108</v>
      </c>
      <c r="C167" s="34">
        <v>22.5</v>
      </c>
      <c r="D167" s="5"/>
      <c r="E167" s="5"/>
      <c r="F167" s="5"/>
      <c r="G167" s="5"/>
      <c r="H167" s="5"/>
      <c r="I167" s="5"/>
    </row>
    <row r="168" spans="1:9" ht="15" customHeight="1" x14ac:dyDescent="0.25">
      <c r="A168" s="75"/>
      <c r="B168" s="39" t="s">
        <v>111</v>
      </c>
      <c r="C168" s="34">
        <v>6.75</v>
      </c>
      <c r="D168" s="5"/>
      <c r="E168" s="5"/>
      <c r="F168" s="5"/>
      <c r="G168" s="5"/>
      <c r="H168" s="5"/>
      <c r="I168" s="5"/>
    </row>
    <row r="169" spans="1:9" ht="15" customHeight="1" x14ac:dyDescent="0.25">
      <c r="A169" s="75"/>
      <c r="B169" s="41" t="s">
        <v>174</v>
      </c>
      <c r="C169" s="34">
        <v>0.4</v>
      </c>
      <c r="D169" s="5"/>
      <c r="E169" s="5"/>
      <c r="F169" s="5"/>
      <c r="G169" s="5"/>
      <c r="H169" s="5"/>
      <c r="I169" s="5"/>
    </row>
    <row r="170" spans="1:9" ht="15" customHeight="1" x14ac:dyDescent="0.25">
      <c r="A170" s="75"/>
      <c r="B170" s="14" t="s">
        <v>30</v>
      </c>
      <c r="C170" s="35"/>
      <c r="D170" s="5">
        <v>200</v>
      </c>
      <c r="E170" s="5">
        <v>0.6</v>
      </c>
      <c r="F170" s="5">
        <v>0.1</v>
      </c>
      <c r="G170" s="5">
        <v>20.100000000000001</v>
      </c>
      <c r="H170" s="5">
        <v>84</v>
      </c>
      <c r="I170" s="5">
        <v>495</v>
      </c>
    </row>
    <row r="171" spans="1:9" ht="15" customHeight="1" x14ac:dyDescent="0.25">
      <c r="A171" s="75"/>
      <c r="B171" s="32" t="s">
        <v>125</v>
      </c>
      <c r="C171" s="35">
        <v>20</v>
      </c>
      <c r="D171" s="13"/>
      <c r="E171" s="13"/>
      <c r="F171" s="13"/>
      <c r="G171" s="13"/>
      <c r="H171" s="13"/>
      <c r="I171" s="13"/>
    </row>
    <row r="172" spans="1:9" ht="15" customHeight="1" x14ac:dyDescent="0.25">
      <c r="A172" s="75"/>
      <c r="B172" s="32" t="s">
        <v>118</v>
      </c>
      <c r="C172" s="35">
        <v>10</v>
      </c>
      <c r="D172" s="13"/>
      <c r="E172" s="13"/>
      <c r="F172" s="13"/>
      <c r="G172" s="13"/>
      <c r="H172" s="13"/>
      <c r="I172" s="13"/>
    </row>
    <row r="173" spans="1:9" ht="15" customHeight="1" x14ac:dyDescent="0.25">
      <c r="A173" s="75"/>
      <c r="B173" s="32" t="s">
        <v>126</v>
      </c>
      <c r="C173" s="35">
        <v>10</v>
      </c>
      <c r="D173" s="13"/>
      <c r="E173" s="13"/>
      <c r="F173" s="13"/>
      <c r="G173" s="13"/>
      <c r="H173" s="13"/>
      <c r="I173" s="13"/>
    </row>
    <row r="174" spans="1:9" ht="15" customHeight="1" x14ac:dyDescent="0.25">
      <c r="A174" s="75"/>
      <c r="B174" s="12" t="s">
        <v>32</v>
      </c>
      <c r="C174" s="34"/>
      <c r="D174" s="13">
        <v>200</v>
      </c>
      <c r="E174" s="13">
        <v>0.01</v>
      </c>
      <c r="F174" s="13">
        <v>0.5</v>
      </c>
      <c r="G174" s="13">
        <v>19.600000000000001</v>
      </c>
      <c r="H174" s="13">
        <v>88</v>
      </c>
      <c r="I174" s="13" t="s">
        <v>100</v>
      </c>
    </row>
    <row r="175" spans="1:9" ht="15" customHeight="1" x14ac:dyDescent="0.25">
      <c r="A175" s="75"/>
      <c r="B175" s="41" t="s">
        <v>32</v>
      </c>
      <c r="C175" s="45">
        <v>200</v>
      </c>
      <c r="D175" s="5"/>
      <c r="E175" s="5"/>
      <c r="F175" s="5"/>
      <c r="G175" s="5"/>
      <c r="H175" s="5"/>
      <c r="I175" s="5"/>
    </row>
    <row r="176" spans="1:9" ht="15" customHeight="1" x14ac:dyDescent="0.25">
      <c r="A176" s="75"/>
      <c r="B176" s="2" t="s">
        <v>13</v>
      </c>
      <c r="C176" s="34"/>
      <c r="D176" s="5">
        <v>30</v>
      </c>
      <c r="E176" s="5">
        <v>2.4</v>
      </c>
      <c r="F176" s="5">
        <v>0.5</v>
      </c>
      <c r="G176" s="5">
        <v>12</v>
      </c>
      <c r="H176" s="5">
        <v>61.8</v>
      </c>
      <c r="I176" s="5">
        <v>574</v>
      </c>
    </row>
    <row r="177" spans="1:9" ht="15" customHeight="1" x14ac:dyDescent="0.25">
      <c r="A177" s="75"/>
      <c r="B177" s="41" t="s">
        <v>13</v>
      </c>
      <c r="C177" s="45">
        <v>30</v>
      </c>
      <c r="D177" s="5"/>
      <c r="E177" s="5"/>
      <c r="F177" s="5"/>
      <c r="G177" s="5"/>
      <c r="H177" s="5"/>
      <c r="I177" s="5"/>
    </row>
    <row r="178" spans="1:9" ht="15" customHeight="1" x14ac:dyDescent="0.25">
      <c r="A178" s="75"/>
      <c r="B178" s="2" t="s">
        <v>12</v>
      </c>
      <c r="C178" s="34"/>
      <c r="D178" s="5">
        <v>30</v>
      </c>
      <c r="E178" s="5">
        <v>2.2999999999999998</v>
      </c>
      <c r="F178" s="5">
        <v>0.2</v>
      </c>
      <c r="G178" s="5">
        <v>14.8</v>
      </c>
      <c r="H178" s="5">
        <v>70.2</v>
      </c>
      <c r="I178" s="5">
        <v>573</v>
      </c>
    </row>
    <row r="179" spans="1:9" ht="16.5" customHeight="1" x14ac:dyDescent="0.25">
      <c r="A179" s="76"/>
      <c r="B179" s="41" t="s">
        <v>12</v>
      </c>
      <c r="C179" s="45">
        <v>30</v>
      </c>
      <c r="D179" s="5"/>
      <c r="E179" s="5"/>
      <c r="F179" s="5"/>
      <c r="G179" s="5"/>
      <c r="H179" s="5"/>
      <c r="I179" s="5"/>
    </row>
    <row r="180" spans="1:9" x14ac:dyDescent="0.25">
      <c r="A180" s="5" t="s">
        <v>35</v>
      </c>
      <c r="B180" s="2"/>
      <c r="C180" s="34"/>
      <c r="D180" s="4">
        <f>SUM(D158:D178)</f>
        <v>680</v>
      </c>
      <c r="E180" s="4">
        <f>SUM(E158:E178)</f>
        <v>18.41</v>
      </c>
      <c r="F180" s="4">
        <f>SUM(F158:F178)</f>
        <v>8.3999999999999986</v>
      </c>
      <c r="G180" s="4">
        <f>SUM(G158:G178)</f>
        <v>82.2</v>
      </c>
      <c r="H180" s="4">
        <f>SUM(H158:H178)</f>
        <v>483</v>
      </c>
      <c r="I180" s="5"/>
    </row>
    <row r="181" spans="1:9" x14ac:dyDescent="0.25">
      <c r="A181" s="6" t="s">
        <v>25</v>
      </c>
      <c r="B181" s="2"/>
      <c r="C181" s="34"/>
      <c r="D181" s="5"/>
      <c r="E181" s="5"/>
      <c r="F181" s="5"/>
      <c r="G181" s="5"/>
      <c r="H181" s="5"/>
      <c r="I181" s="5"/>
    </row>
    <row r="182" spans="1:9" x14ac:dyDescent="0.25">
      <c r="A182" s="91" t="s">
        <v>33</v>
      </c>
      <c r="B182" s="2" t="s">
        <v>105</v>
      </c>
      <c r="C182" s="34"/>
      <c r="D182" s="5">
        <v>70</v>
      </c>
      <c r="E182" s="5">
        <v>0.49</v>
      </c>
      <c r="F182" s="5">
        <v>7.0000000000000007E-2</v>
      </c>
      <c r="G182" s="5">
        <v>1.3</v>
      </c>
      <c r="H182" s="5">
        <v>7.7</v>
      </c>
      <c r="I182" s="5">
        <v>148</v>
      </c>
    </row>
    <row r="183" spans="1:9" x14ac:dyDescent="0.25">
      <c r="A183" s="89"/>
      <c r="B183" s="41" t="s">
        <v>138</v>
      </c>
      <c r="C183" s="45">
        <v>70</v>
      </c>
      <c r="D183" s="5"/>
      <c r="E183" s="5"/>
      <c r="F183" s="5"/>
      <c r="G183" s="5"/>
      <c r="H183" s="5"/>
      <c r="I183" s="5"/>
    </row>
    <row r="184" spans="1:9" x14ac:dyDescent="0.25">
      <c r="A184" s="89"/>
      <c r="B184" s="41" t="s">
        <v>174</v>
      </c>
      <c r="C184" s="57">
        <v>0.1</v>
      </c>
      <c r="D184" s="55"/>
      <c r="E184" s="55"/>
      <c r="F184" s="55"/>
      <c r="G184" s="55"/>
      <c r="H184" s="55"/>
      <c r="I184" s="55"/>
    </row>
    <row r="185" spans="1:9" ht="16.5" customHeight="1" x14ac:dyDescent="0.25">
      <c r="A185" s="89"/>
      <c r="B185" s="50" t="s">
        <v>94</v>
      </c>
      <c r="C185" s="37"/>
      <c r="D185" s="5">
        <v>80</v>
      </c>
      <c r="E185" s="5">
        <v>15.6</v>
      </c>
      <c r="F185" s="5">
        <v>7.5</v>
      </c>
      <c r="G185" s="5">
        <v>6.1</v>
      </c>
      <c r="H185" s="5">
        <v>154.4</v>
      </c>
      <c r="I185" s="5">
        <v>356</v>
      </c>
    </row>
    <row r="186" spans="1:9" ht="16.5" customHeight="1" x14ac:dyDescent="0.25">
      <c r="A186" s="89"/>
      <c r="B186" s="49" t="s">
        <v>135</v>
      </c>
      <c r="C186" s="48">
        <v>100</v>
      </c>
      <c r="D186" s="5"/>
      <c r="E186" s="5"/>
      <c r="F186" s="5"/>
      <c r="G186" s="5"/>
      <c r="H186" s="5"/>
      <c r="I186" s="5"/>
    </row>
    <row r="187" spans="1:9" ht="16.5" customHeight="1" x14ac:dyDescent="0.25">
      <c r="A187" s="89"/>
      <c r="B187" s="49" t="s">
        <v>110</v>
      </c>
      <c r="C187" s="48">
        <v>4</v>
      </c>
      <c r="D187" s="5"/>
      <c r="E187" s="5"/>
      <c r="F187" s="5"/>
      <c r="G187" s="5"/>
      <c r="H187" s="5"/>
      <c r="I187" s="5"/>
    </row>
    <row r="188" spans="1:9" ht="16.5" customHeight="1" x14ac:dyDescent="0.25">
      <c r="A188" s="89"/>
      <c r="B188" s="41" t="s">
        <v>174</v>
      </c>
      <c r="C188" s="48">
        <v>0.6</v>
      </c>
      <c r="D188" s="5"/>
      <c r="E188" s="5"/>
      <c r="F188" s="5"/>
      <c r="G188" s="5"/>
      <c r="H188" s="5"/>
      <c r="I188" s="5"/>
    </row>
    <row r="189" spans="1:9" ht="16.5" customHeight="1" x14ac:dyDescent="0.25">
      <c r="A189" s="89"/>
      <c r="B189" s="49" t="s">
        <v>136</v>
      </c>
      <c r="C189" s="48">
        <v>20</v>
      </c>
      <c r="D189" s="5"/>
      <c r="E189" s="5"/>
      <c r="F189" s="5"/>
      <c r="G189" s="5"/>
      <c r="H189" s="5"/>
      <c r="I189" s="5"/>
    </row>
    <row r="190" spans="1:9" ht="16.5" customHeight="1" x14ac:dyDescent="0.25">
      <c r="A190" s="89"/>
      <c r="B190" s="49" t="s">
        <v>111</v>
      </c>
      <c r="C190" s="48">
        <v>1</v>
      </c>
      <c r="D190" s="5"/>
      <c r="E190" s="5"/>
      <c r="F190" s="5"/>
      <c r="G190" s="5"/>
      <c r="H190" s="5"/>
      <c r="I190" s="5"/>
    </row>
    <row r="191" spans="1:9" ht="16.5" customHeight="1" x14ac:dyDescent="0.25">
      <c r="A191" s="89"/>
      <c r="B191" s="49" t="s">
        <v>123</v>
      </c>
      <c r="C191" s="48">
        <v>1</v>
      </c>
      <c r="D191" s="5"/>
      <c r="E191" s="5"/>
      <c r="F191" s="5"/>
      <c r="G191" s="5"/>
      <c r="H191" s="5"/>
      <c r="I191" s="5"/>
    </row>
    <row r="192" spans="1:9" ht="15" customHeight="1" x14ac:dyDescent="0.25">
      <c r="A192" s="89"/>
      <c r="B192" s="2" t="s">
        <v>34</v>
      </c>
      <c r="C192" s="34"/>
      <c r="D192" s="16">
        <v>150</v>
      </c>
      <c r="E192" s="5">
        <v>5.5</v>
      </c>
      <c r="F192" s="5">
        <v>5</v>
      </c>
      <c r="G192" s="5">
        <v>29.6</v>
      </c>
      <c r="H192" s="5">
        <v>184.5</v>
      </c>
      <c r="I192" s="5">
        <v>256</v>
      </c>
    </row>
    <row r="193" spans="1:9" ht="15" customHeight="1" x14ac:dyDescent="0.25">
      <c r="A193" s="89"/>
      <c r="B193" s="32" t="s">
        <v>112</v>
      </c>
      <c r="C193" s="34">
        <v>51</v>
      </c>
      <c r="D193" s="13"/>
      <c r="E193" s="13"/>
      <c r="F193" s="13"/>
      <c r="G193" s="13"/>
      <c r="H193" s="13"/>
      <c r="I193" s="13"/>
    </row>
    <row r="194" spans="1:9" ht="15" customHeight="1" x14ac:dyDescent="0.25">
      <c r="A194" s="89"/>
      <c r="B194" s="32" t="s">
        <v>111</v>
      </c>
      <c r="C194" s="34">
        <v>6</v>
      </c>
      <c r="D194" s="13"/>
      <c r="E194" s="13"/>
      <c r="F194" s="13"/>
      <c r="G194" s="13"/>
      <c r="H194" s="13"/>
      <c r="I194" s="13"/>
    </row>
    <row r="195" spans="1:9" ht="15" customHeight="1" x14ac:dyDescent="0.25">
      <c r="A195" s="89"/>
      <c r="B195" s="41" t="s">
        <v>174</v>
      </c>
      <c r="C195" s="34">
        <v>1</v>
      </c>
      <c r="D195" s="13"/>
      <c r="E195" s="13"/>
      <c r="F195" s="13"/>
      <c r="G195" s="13"/>
      <c r="H195" s="13"/>
      <c r="I195" s="13"/>
    </row>
    <row r="196" spans="1:9" ht="15" customHeight="1" x14ac:dyDescent="0.25">
      <c r="A196" s="89"/>
      <c r="B196" s="2" t="s">
        <v>169</v>
      </c>
      <c r="C196" s="34"/>
      <c r="D196" s="16">
        <v>200</v>
      </c>
      <c r="E196" s="5">
        <v>0.1</v>
      </c>
      <c r="F196" s="5">
        <v>0.04</v>
      </c>
      <c r="G196" s="5">
        <v>9.9</v>
      </c>
      <c r="H196" s="5">
        <v>41</v>
      </c>
      <c r="I196" s="5">
        <v>497</v>
      </c>
    </row>
    <row r="197" spans="1:9" ht="15" customHeight="1" x14ac:dyDescent="0.25">
      <c r="A197" s="89"/>
      <c r="B197" s="41" t="s">
        <v>137</v>
      </c>
      <c r="C197" s="45">
        <v>20</v>
      </c>
      <c r="D197" s="16"/>
      <c r="E197" s="5"/>
      <c r="F197" s="5"/>
      <c r="G197" s="5"/>
      <c r="H197" s="5"/>
      <c r="I197" s="5"/>
    </row>
    <row r="198" spans="1:9" ht="15" customHeight="1" x14ac:dyDescent="0.25">
      <c r="A198" s="89"/>
      <c r="B198" s="41" t="s">
        <v>118</v>
      </c>
      <c r="C198" s="45">
        <v>10</v>
      </c>
      <c r="D198" s="16"/>
      <c r="E198" s="5"/>
      <c r="F198" s="5"/>
      <c r="G198" s="5"/>
      <c r="H198" s="5"/>
      <c r="I198" s="5"/>
    </row>
    <row r="199" spans="1:9" ht="15" customHeight="1" x14ac:dyDescent="0.25">
      <c r="A199" s="89"/>
      <c r="B199" s="2" t="s">
        <v>13</v>
      </c>
      <c r="C199" s="34"/>
      <c r="D199" s="5">
        <v>15</v>
      </c>
      <c r="E199" s="5">
        <v>1.2</v>
      </c>
      <c r="F199" s="5">
        <v>0.2</v>
      </c>
      <c r="G199" s="5">
        <v>6</v>
      </c>
      <c r="H199" s="5">
        <v>30.9</v>
      </c>
      <c r="I199" s="5">
        <v>574</v>
      </c>
    </row>
    <row r="200" spans="1:9" ht="15" customHeight="1" x14ac:dyDescent="0.25">
      <c r="A200" s="89"/>
      <c r="B200" s="41" t="s">
        <v>114</v>
      </c>
      <c r="C200" s="45">
        <v>15</v>
      </c>
      <c r="D200" s="5"/>
      <c r="E200" s="5"/>
      <c r="F200" s="5"/>
      <c r="G200" s="5"/>
      <c r="H200" s="5"/>
      <c r="I200" s="5"/>
    </row>
    <row r="201" spans="1:9" ht="15" customHeight="1" x14ac:dyDescent="0.25">
      <c r="A201" s="89"/>
      <c r="B201" s="2" t="s">
        <v>12</v>
      </c>
      <c r="C201" s="34"/>
      <c r="D201" s="5">
        <v>30</v>
      </c>
      <c r="E201" s="5">
        <v>2.2999999999999998</v>
      </c>
      <c r="F201" s="5">
        <v>0.2</v>
      </c>
      <c r="G201" s="5">
        <v>14.8</v>
      </c>
      <c r="H201" s="5">
        <v>70.2</v>
      </c>
      <c r="I201" s="5">
        <v>573</v>
      </c>
    </row>
    <row r="202" spans="1:9" ht="15" customHeight="1" x14ac:dyDescent="0.25">
      <c r="A202" s="89"/>
      <c r="B202" s="41" t="s">
        <v>12</v>
      </c>
      <c r="C202" s="45">
        <v>30</v>
      </c>
      <c r="D202" s="5"/>
      <c r="E202" s="5"/>
      <c r="F202" s="5"/>
      <c r="G202" s="5"/>
      <c r="H202" s="5"/>
      <c r="I202" s="5"/>
    </row>
    <row r="203" spans="1:9" ht="15" customHeight="1" x14ac:dyDescent="0.25">
      <c r="A203" s="89"/>
      <c r="B203" s="12" t="s">
        <v>93</v>
      </c>
      <c r="C203" s="34"/>
      <c r="D203" s="13">
        <v>10</v>
      </c>
      <c r="E203" s="13">
        <v>0.01</v>
      </c>
      <c r="F203" s="13">
        <v>3</v>
      </c>
      <c r="G203" s="13">
        <v>0</v>
      </c>
      <c r="H203" s="13">
        <v>35.799999999999997</v>
      </c>
      <c r="I203" s="13" t="s">
        <v>100</v>
      </c>
    </row>
    <row r="204" spans="1:9" ht="15" customHeight="1" x14ac:dyDescent="0.25">
      <c r="A204" s="89"/>
      <c r="B204" s="41" t="s">
        <v>93</v>
      </c>
      <c r="C204" s="45">
        <v>10</v>
      </c>
      <c r="D204" s="5"/>
      <c r="E204" s="5"/>
      <c r="F204" s="5"/>
      <c r="G204" s="5"/>
      <c r="H204" s="5"/>
      <c r="I204" s="5"/>
    </row>
    <row r="205" spans="1:9" x14ac:dyDescent="0.25">
      <c r="A205" s="5" t="s">
        <v>35</v>
      </c>
      <c r="B205" s="2"/>
      <c r="C205" s="34"/>
      <c r="D205" s="4">
        <f>SUM(D182:D204)</f>
        <v>555</v>
      </c>
      <c r="E205" s="4">
        <f>SUM(E185:E204)</f>
        <v>24.710000000000004</v>
      </c>
      <c r="F205" s="4">
        <f>SUM(F185:F204)</f>
        <v>15.939999999999998</v>
      </c>
      <c r="G205" s="4">
        <f>SUM(G185:G204)</f>
        <v>66.400000000000006</v>
      </c>
      <c r="H205" s="4">
        <f>SUM(H185:H204)</f>
        <v>516.79999999999995</v>
      </c>
      <c r="I205" s="5"/>
    </row>
    <row r="206" spans="1:9" x14ac:dyDescent="0.25">
      <c r="A206" s="6" t="s">
        <v>26</v>
      </c>
      <c r="B206" s="2"/>
      <c r="C206" s="34"/>
      <c r="D206" s="5"/>
      <c r="E206" s="5"/>
      <c r="F206" s="5"/>
      <c r="G206" s="5"/>
      <c r="H206" s="5"/>
      <c r="I206" s="5"/>
    </row>
    <row r="207" spans="1:9" ht="15" customHeight="1" x14ac:dyDescent="0.25">
      <c r="A207" s="74" t="s">
        <v>33</v>
      </c>
      <c r="B207" s="2" t="s">
        <v>105</v>
      </c>
      <c r="C207" s="34"/>
      <c r="D207" s="5">
        <v>100</v>
      </c>
      <c r="E207" s="5">
        <v>0.7</v>
      </c>
      <c r="F207" s="5">
        <v>0.1</v>
      </c>
      <c r="G207" s="5">
        <v>1.9</v>
      </c>
      <c r="H207" s="5">
        <v>11</v>
      </c>
      <c r="I207" s="5">
        <v>148</v>
      </c>
    </row>
    <row r="208" spans="1:9" ht="15" customHeight="1" x14ac:dyDescent="0.25">
      <c r="A208" s="75"/>
      <c r="B208" s="41" t="s">
        <v>138</v>
      </c>
      <c r="C208" s="45">
        <v>100</v>
      </c>
      <c r="D208" s="5"/>
      <c r="E208" s="5"/>
      <c r="F208" s="5"/>
      <c r="G208" s="5"/>
      <c r="H208" s="5"/>
      <c r="I208" s="5"/>
    </row>
    <row r="209" spans="1:9" ht="15" customHeight="1" x14ac:dyDescent="0.25">
      <c r="A209" s="75"/>
      <c r="B209" s="41" t="s">
        <v>174</v>
      </c>
      <c r="C209" s="57">
        <v>0.2</v>
      </c>
      <c r="D209" s="55"/>
      <c r="E209" s="55"/>
      <c r="F209" s="55"/>
      <c r="G209" s="55"/>
      <c r="H209" s="55"/>
      <c r="I209" s="55"/>
    </row>
    <row r="210" spans="1:9" ht="15" customHeight="1" x14ac:dyDescent="0.25">
      <c r="A210" s="75"/>
      <c r="B210" s="14" t="s">
        <v>90</v>
      </c>
      <c r="C210" s="35"/>
      <c r="D210" s="5">
        <v>200</v>
      </c>
      <c r="E210" s="5">
        <v>16.3</v>
      </c>
      <c r="F210" s="5">
        <v>18.2</v>
      </c>
      <c r="G210" s="5">
        <v>34.6</v>
      </c>
      <c r="H210" s="5">
        <v>368</v>
      </c>
      <c r="I210" s="5">
        <v>330</v>
      </c>
    </row>
    <row r="211" spans="1:9" ht="15" customHeight="1" x14ac:dyDescent="0.25">
      <c r="A211" s="75"/>
      <c r="B211" s="39" t="s">
        <v>161</v>
      </c>
      <c r="C211" s="46">
        <v>72.8</v>
      </c>
      <c r="D211" s="5"/>
      <c r="E211" s="5"/>
      <c r="F211" s="5"/>
      <c r="G211" s="5"/>
      <c r="H211" s="5"/>
      <c r="I211" s="5"/>
    </row>
    <row r="212" spans="1:9" ht="15" customHeight="1" x14ac:dyDescent="0.25">
      <c r="A212" s="75"/>
      <c r="B212" s="47" t="s">
        <v>124</v>
      </c>
      <c r="C212" s="46">
        <v>55.2</v>
      </c>
      <c r="D212" s="5"/>
      <c r="E212" s="5"/>
      <c r="F212" s="5"/>
      <c r="G212" s="5"/>
      <c r="H212" s="5"/>
      <c r="I212" s="5"/>
    </row>
    <row r="213" spans="1:9" ht="15" customHeight="1" x14ac:dyDescent="0.25">
      <c r="A213" s="75"/>
      <c r="B213" s="47" t="s">
        <v>139</v>
      </c>
      <c r="C213" s="46">
        <v>17.600000000000001</v>
      </c>
      <c r="D213" s="5"/>
      <c r="E213" s="5"/>
      <c r="F213" s="5"/>
      <c r="G213" s="5"/>
      <c r="H213" s="5"/>
      <c r="I213" s="5"/>
    </row>
    <row r="214" spans="1:9" ht="15" customHeight="1" x14ac:dyDescent="0.25">
      <c r="A214" s="75"/>
      <c r="B214" s="47" t="s">
        <v>121</v>
      </c>
      <c r="C214" s="46">
        <v>4</v>
      </c>
      <c r="D214" s="5"/>
      <c r="E214" s="5"/>
      <c r="F214" s="5"/>
      <c r="G214" s="5"/>
      <c r="H214" s="5"/>
      <c r="I214" s="5"/>
    </row>
    <row r="215" spans="1:9" ht="15" customHeight="1" x14ac:dyDescent="0.25">
      <c r="A215" s="75"/>
      <c r="B215" s="47" t="s">
        <v>140</v>
      </c>
      <c r="C215" s="46">
        <v>5.2</v>
      </c>
      <c r="D215" s="5"/>
      <c r="E215" s="5"/>
      <c r="F215" s="5"/>
      <c r="G215" s="5"/>
      <c r="H215" s="5"/>
      <c r="I215" s="5"/>
    </row>
    <row r="216" spans="1:9" ht="15" customHeight="1" x14ac:dyDescent="0.25">
      <c r="A216" s="75"/>
      <c r="B216" s="47" t="s">
        <v>110</v>
      </c>
      <c r="C216" s="46">
        <v>8</v>
      </c>
      <c r="D216" s="5"/>
      <c r="E216" s="5"/>
      <c r="F216" s="5"/>
      <c r="G216" s="5"/>
      <c r="H216" s="5"/>
      <c r="I216" s="5"/>
    </row>
    <row r="217" spans="1:9" ht="15" customHeight="1" x14ac:dyDescent="0.25">
      <c r="A217" s="75"/>
      <c r="B217" s="41" t="s">
        <v>174</v>
      </c>
      <c r="C217" s="46">
        <v>0.8</v>
      </c>
      <c r="D217" s="5"/>
      <c r="E217" s="5"/>
      <c r="F217" s="5"/>
      <c r="G217" s="5"/>
      <c r="H217" s="5"/>
      <c r="I217" s="5"/>
    </row>
    <row r="218" spans="1:9" ht="15" customHeight="1" x14ac:dyDescent="0.25">
      <c r="A218" s="75"/>
      <c r="B218" s="2" t="s">
        <v>97</v>
      </c>
      <c r="C218" s="34"/>
      <c r="D218" s="5">
        <v>200</v>
      </c>
      <c r="E218" s="5">
        <v>0.01</v>
      </c>
      <c r="F218" s="5">
        <v>2.5</v>
      </c>
      <c r="G218" s="5">
        <v>13.6</v>
      </c>
      <c r="H218" s="5">
        <v>88</v>
      </c>
      <c r="I218" s="5" t="s">
        <v>153</v>
      </c>
    </row>
    <row r="219" spans="1:9" ht="15" customHeight="1" x14ac:dyDescent="0.25">
      <c r="A219" s="75"/>
      <c r="B219" s="41" t="s">
        <v>141</v>
      </c>
      <c r="C219" s="45">
        <v>2.4</v>
      </c>
      <c r="D219" s="5"/>
      <c r="E219" s="5"/>
      <c r="F219" s="5"/>
      <c r="G219" s="5"/>
      <c r="H219" s="5"/>
      <c r="I219" s="5"/>
    </row>
    <row r="220" spans="1:9" ht="15" customHeight="1" x14ac:dyDescent="0.25">
      <c r="A220" s="75"/>
      <c r="B220" s="41" t="s">
        <v>118</v>
      </c>
      <c r="C220" s="45">
        <v>7</v>
      </c>
      <c r="D220" s="5"/>
      <c r="E220" s="5"/>
      <c r="F220" s="5"/>
      <c r="G220" s="5"/>
      <c r="H220" s="5"/>
      <c r="I220" s="5"/>
    </row>
    <row r="221" spans="1:9" ht="15" customHeight="1" x14ac:dyDescent="0.25">
      <c r="A221" s="75"/>
      <c r="B221" s="41" t="s">
        <v>108</v>
      </c>
      <c r="C221" s="45">
        <v>160</v>
      </c>
      <c r="D221" s="5"/>
      <c r="E221" s="5"/>
      <c r="F221" s="5"/>
      <c r="G221" s="5"/>
      <c r="H221" s="5"/>
      <c r="I221" s="5"/>
    </row>
    <row r="222" spans="1:9" ht="15" customHeight="1" x14ac:dyDescent="0.25">
      <c r="A222" s="75"/>
      <c r="B222" s="2" t="s">
        <v>13</v>
      </c>
      <c r="C222" s="34"/>
      <c r="D222" s="5">
        <v>15</v>
      </c>
      <c r="E222" s="5">
        <v>1.2</v>
      </c>
      <c r="F222" s="5">
        <v>0.2</v>
      </c>
      <c r="G222" s="5">
        <v>6</v>
      </c>
      <c r="H222" s="5">
        <v>30.9</v>
      </c>
      <c r="I222" s="5">
        <v>574</v>
      </c>
    </row>
    <row r="223" spans="1:9" ht="15" customHeight="1" x14ac:dyDescent="0.25">
      <c r="A223" s="75"/>
      <c r="B223" s="41" t="s">
        <v>114</v>
      </c>
      <c r="C223" s="45">
        <v>15</v>
      </c>
      <c r="D223" s="5"/>
      <c r="E223" s="5"/>
      <c r="F223" s="5"/>
      <c r="G223" s="5"/>
      <c r="H223" s="5"/>
      <c r="I223" s="5"/>
    </row>
    <row r="224" spans="1:9" ht="15" customHeight="1" x14ac:dyDescent="0.25">
      <c r="A224" s="75"/>
      <c r="B224" s="2" t="s">
        <v>12</v>
      </c>
      <c r="C224" s="34"/>
      <c r="D224" s="5">
        <v>40</v>
      </c>
      <c r="E224" s="5">
        <v>3</v>
      </c>
      <c r="F224" s="5">
        <v>0.3</v>
      </c>
      <c r="G224" s="5">
        <v>19.7</v>
      </c>
      <c r="H224" s="5">
        <v>93.6</v>
      </c>
      <c r="I224" s="5">
        <v>573</v>
      </c>
    </row>
    <row r="225" spans="1:9" ht="15" customHeight="1" x14ac:dyDescent="0.25">
      <c r="A225" s="76"/>
      <c r="B225" s="41" t="s">
        <v>12</v>
      </c>
      <c r="C225" s="45">
        <v>40</v>
      </c>
      <c r="D225" s="5"/>
      <c r="E225" s="5"/>
      <c r="F225" s="5"/>
      <c r="G225" s="5"/>
      <c r="H225" s="5"/>
      <c r="I225" s="5"/>
    </row>
    <row r="226" spans="1:9" x14ac:dyDescent="0.25">
      <c r="A226" s="5" t="s">
        <v>35</v>
      </c>
      <c r="B226" s="2"/>
      <c r="C226" s="34"/>
      <c r="D226" s="4">
        <f>SUM(D207:D224)</f>
        <v>555</v>
      </c>
      <c r="E226" s="4">
        <f>SUM(E207:E224)</f>
        <v>21.21</v>
      </c>
      <c r="F226" s="4">
        <f>SUM(F207:F224)</f>
        <v>21.3</v>
      </c>
      <c r="G226" s="4">
        <f>SUM(G207:G224)</f>
        <v>75.8</v>
      </c>
      <c r="H226" s="4">
        <f>SUM(H207:H224)</f>
        <v>591.5</v>
      </c>
      <c r="I226" s="5"/>
    </row>
    <row r="227" spans="1:9" x14ac:dyDescent="0.25">
      <c r="A227" s="6" t="s">
        <v>27</v>
      </c>
      <c r="B227" s="2"/>
      <c r="C227" s="34"/>
      <c r="D227" s="5"/>
      <c r="E227" s="5"/>
      <c r="F227" s="5"/>
      <c r="G227" s="5"/>
      <c r="H227" s="5"/>
      <c r="I227" s="5"/>
    </row>
    <row r="228" spans="1:9" ht="15" customHeight="1" x14ac:dyDescent="0.25">
      <c r="A228" s="74" t="s">
        <v>33</v>
      </c>
      <c r="B228" s="14" t="s">
        <v>171</v>
      </c>
      <c r="C228" s="35"/>
      <c r="D228" s="5" t="s">
        <v>157</v>
      </c>
      <c r="E228" s="5">
        <v>21</v>
      </c>
      <c r="F228" s="5">
        <v>12.3</v>
      </c>
      <c r="G228" s="5">
        <v>39.5</v>
      </c>
      <c r="H228" s="5">
        <v>353.9</v>
      </c>
      <c r="I228" s="5" t="s">
        <v>170</v>
      </c>
    </row>
    <row r="229" spans="1:9" ht="15" customHeight="1" x14ac:dyDescent="0.25">
      <c r="A229" s="75"/>
      <c r="B229" s="47" t="s">
        <v>143</v>
      </c>
      <c r="C229" s="46">
        <v>105.8</v>
      </c>
      <c r="D229" s="5"/>
      <c r="E229" s="5"/>
      <c r="F229" s="5"/>
      <c r="G229" s="5"/>
      <c r="H229" s="5"/>
      <c r="I229" s="5"/>
    </row>
    <row r="230" spans="1:9" ht="15" customHeight="1" x14ac:dyDescent="0.25">
      <c r="A230" s="75"/>
      <c r="B230" s="47" t="s">
        <v>118</v>
      </c>
      <c r="C230" s="46">
        <v>6.9</v>
      </c>
      <c r="D230" s="5"/>
      <c r="E230" s="5"/>
      <c r="F230" s="5"/>
      <c r="G230" s="5"/>
      <c r="H230" s="5"/>
      <c r="I230" s="5"/>
    </row>
    <row r="231" spans="1:9" ht="15" customHeight="1" x14ac:dyDescent="0.25">
      <c r="A231" s="75"/>
      <c r="B231" s="47" t="s">
        <v>144</v>
      </c>
      <c r="C231" s="46">
        <v>6.9</v>
      </c>
      <c r="D231" s="5"/>
      <c r="E231" s="5"/>
      <c r="F231" s="5"/>
      <c r="G231" s="5"/>
      <c r="H231" s="5"/>
      <c r="I231" s="5"/>
    </row>
    <row r="232" spans="1:9" ht="15" customHeight="1" x14ac:dyDescent="0.25">
      <c r="A232" s="75"/>
      <c r="B232" s="47" t="s">
        <v>129</v>
      </c>
      <c r="C232" s="46">
        <v>4.5999999999999996</v>
      </c>
      <c r="D232" s="5"/>
      <c r="E232" s="5"/>
      <c r="F232" s="5"/>
      <c r="G232" s="5"/>
      <c r="H232" s="5"/>
      <c r="I232" s="5"/>
    </row>
    <row r="233" spans="1:9" ht="15" customHeight="1" x14ac:dyDescent="0.25">
      <c r="A233" s="75"/>
      <c r="B233" s="47" t="s">
        <v>136</v>
      </c>
      <c r="C233" s="46">
        <v>3.45</v>
      </c>
      <c r="D233" s="5"/>
      <c r="E233" s="5"/>
      <c r="F233" s="5"/>
      <c r="G233" s="5"/>
      <c r="H233" s="5"/>
      <c r="I233" s="5"/>
    </row>
    <row r="234" spans="1:9" ht="15" customHeight="1" x14ac:dyDescent="0.25">
      <c r="A234" s="75"/>
      <c r="B234" s="47" t="s">
        <v>116</v>
      </c>
      <c r="C234" s="46">
        <v>4.5999999999999996</v>
      </c>
      <c r="D234" s="5"/>
      <c r="E234" s="5"/>
      <c r="F234" s="5"/>
      <c r="G234" s="5"/>
      <c r="H234" s="5"/>
      <c r="I234" s="5"/>
    </row>
    <row r="235" spans="1:9" ht="15" customHeight="1" x14ac:dyDescent="0.25">
      <c r="A235" s="75"/>
      <c r="B235" s="47" t="s">
        <v>111</v>
      </c>
      <c r="C235" s="46">
        <v>3.45</v>
      </c>
      <c r="D235" s="5"/>
      <c r="E235" s="5"/>
      <c r="F235" s="5"/>
      <c r="G235" s="5"/>
      <c r="H235" s="5"/>
      <c r="I235" s="5"/>
    </row>
    <row r="236" spans="1:9" ht="15" customHeight="1" x14ac:dyDescent="0.25">
      <c r="A236" s="75"/>
      <c r="B236" s="47" t="s">
        <v>110</v>
      </c>
      <c r="C236" s="46">
        <v>2.2999999999999998</v>
      </c>
      <c r="D236" s="5"/>
      <c r="E236" s="5"/>
      <c r="F236" s="5"/>
      <c r="G236" s="5"/>
      <c r="H236" s="5"/>
      <c r="I236" s="5"/>
    </row>
    <row r="237" spans="1:9" ht="15" customHeight="1" x14ac:dyDescent="0.25">
      <c r="A237" s="75"/>
      <c r="B237" s="41" t="s">
        <v>174</v>
      </c>
      <c r="C237" s="46">
        <v>0.2</v>
      </c>
      <c r="D237" s="5"/>
      <c r="E237" s="5"/>
      <c r="F237" s="5"/>
      <c r="G237" s="5"/>
      <c r="H237" s="5"/>
      <c r="I237" s="5"/>
    </row>
    <row r="238" spans="1:9" ht="15" customHeight="1" x14ac:dyDescent="0.25">
      <c r="A238" s="75"/>
      <c r="B238" s="47" t="s">
        <v>145</v>
      </c>
      <c r="C238" s="46">
        <v>0.01</v>
      </c>
      <c r="D238" s="5"/>
      <c r="E238" s="5"/>
      <c r="F238" s="5"/>
      <c r="G238" s="5"/>
      <c r="H238" s="5"/>
      <c r="I238" s="5"/>
    </row>
    <row r="239" spans="1:9" ht="15" customHeight="1" x14ac:dyDescent="0.25">
      <c r="A239" s="75"/>
      <c r="B239" s="47" t="s">
        <v>142</v>
      </c>
      <c r="C239" s="46">
        <v>40</v>
      </c>
      <c r="D239" s="5"/>
      <c r="E239" s="5"/>
      <c r="F239" s="5"/>
      <c r="G239" s="5"/>
      <c r="H239" s="5"/>
      <c r="I239" s="5"/>
    </row>
    <row r="240" spans="1:9" ht="15" customHeight="1" x14ac:dyDescent="0.25">
      <c r="A240" s="75"/>
      <c r="B240" s="14" t="s">
        <v>172</v>
      </c>
      <c r="C240" s="35"/>
      <c r="D240" s="5">
        <v>50</v>
      </c>
      <c r="E240" s="5">
        <v>4</v>
      </c>
      <c r="F240" s="5">
        <v>1.4</v>
      </c>
      <c r="G240" s="5">
        <v>23.9</v>
      </c>
      <c r="H240" s="5">
        <v>124</v>
      </c>
      <c r="I240" s="5">
        <v>545</v>
      </c>
    </row>
    <row r="241" spans="1:9" ht="15" customHeight="1" x14ac:dyDescent="0.25">
      <c r="A241" s="75"/>
      <c r="B241" s="47" t="s">
        <v>123</v>
      </c>
      <c r="C241" s="46">
        <v>36</v>
      </c>
      <c r="D241" s="5"/>
      <c r="E241" s="5"/>
      <c r="F241" s="5"/>
      <c r="G241" s="5"/>
      <c r="H241" s="5"/>
      <c r="I241" s="5"/>
    </row>
    <row r="242" spans="1:9" ht="15" customHeight="1" x14ac:dyDescent="0.25">
      <c r="A242" s="75"/>
      <c r="B242" s="47" t="s">
        <v>118</v>
      </c>
      <c r="C242" s="46">
        <v>3.7</v>
      </c>
      <c r="D242" s="5"/>
      <c r="E242" s="5"/>
      <c r="F242" s="5"/>
      <c r="G242" s="5"/>
      <c r="H242" s="5"/>
      <c r="I242" s="5"/>
    </row>
    <row r="243" spans="1:9" ht="15" customHeight="1" x14ac:dyDescent="0.25">
      <c r="A243" s="75"/>
      <c r="B243" s="47" t="s">
        <v>111</v>
      </c>
      <c r="C243" s="46">
        <v>2.6</v>
      </c>
      <c r="D243" s="5"/>
      <c r="E243" s="5"/>
      <c r="F243" s="5"/>
      <c r="G243" s="5"/>
      <c r="H243" s="5"/>
      <c r="I243" s="5"/>
    </row>
    <row r="244" spans="1:9" ht="15" customHeight="1" x14ac:dyDescent="0.25">
      <c r="A244" s="75"/>
      <c r="B244" s="41" t="s">
        <v>174</v>
      </c>
      <c r="C244" s="46">
        <v>0.56000000000000005</v>
      </c>
      <c r="D244" s="5"/>
      <c r="E244" s="5"/>
      <c r="F244" s="5"/>
      <c r="G244" s="5"/>
      <c r="H244" s="5"/>
      <c r="I244" s="5"/>
    </row>
    <row r="245" spans="1:9" ht="15" customHeight="1" x14ac:dyDescent="0.25">
      <c r="A245" s="75"/>
      <c r="B245" s="47" t="s">
        <v>146</v>
      </c>
      <c r="C245" s="46">
        <v>0.56000000000000005</v>
      </c>
      <c r="D245" s="5"/>
      <c r="E245" s="5"/>
      <c r="F245" s="5"/>
      <c r="G245" s="5"/>
      <c r="H245" s="5"/>
      <c r="I245" s="5"/>
    </row>
    <row r="246" spans="1:9" ht="15" customHeight="1" x14ac:dyDescent="0.25">
      <c r="A246" s="75"/>
      <c r="B246" s="47" t="s">
        <v>129</v>
      </c>
      <c r="C246" s="46">
        <v>0.5</v>
      </c>
      <c r="D246" s="5"/>
      <c r="E246" s="5"/>
      <c r="F246" s="5"/>
      <c r="G246" s="5"/>
      <c r="H246" s="5"/>
      <c r="I246" s="5"/>
    </row>
    <row r="247" spans="1:9" ht="15" customHeight="1" x14ac:dyDescent="0.25">
      <c r="A247" s="75"/>
      <c r="B247" s="47" t="s">
        <v>110</v>
      </c>
      <c r="C247" s="46">
        <v>0.5</v>
      </c>
      <c r="D247" s="5"/>
      <c r="E247" s="5"/>
      <c r="F247" s="5"/>
      <c r="G247" s="5"/>
      <c r="H247" s="5"/>
      <c r="I247" s="5"/>
    </row>
    <row r="248" spans="1:9" ht="15" customHeight="1" x14ac:dyDescent="0.25">
      <c r="A248" s="75"/>
      <c r="B248" s="2" t="s">
        <v>91</v>
      </c>
      <c r="C248" s="34"/>
      <c r="D248" s="5">
        <v>200</v>
      </c>
      <c r="E248" s="5">
        <v>0.2</v>
      </c>
      <c r="F248" s="5">
        <v>0.1</v>
      </c>
      <c r="G248" s="5">
        <v>9.3000000000000007</v>
      </c>
      <c r="H248" s="5">
        <v>38</v>
      </c>
      <c r="I248" s="5">
        <v>457</v>
      </c>
    </row>
    <row r="249" spans="1:9" ht="15" customHeight="1" x14ac:dyDescent="0.25">
      <c r="A249" s="75"/>
      <c r="B249" s="41" t="s">
        <v>128</v>
      </c>
      <c r="C249" s="45">
        <v>1</v>
      </c>
      <c r="D249" s="5"/>
      <c r="E249" s="5"/>
      <c r="F249" s="5"/>
      <c r="G249" s="5"/>
      <c r="H249" s="5"/>
      <c r="I249" s="5"/>
    </row>
    <row r="250" spans="1:9" ht="15" customHeight="1" x14ac:dyDescent="0.25">
      <c r="A250" s="75"/>
      <c r="B250" s="41" t="s">
        <v>118</v>
      </c>
      <c r="C250" s="45">
        <v>3</v>
      </c>
      <c r="D250" s="5"/>
      <c r="E250" s="5"/>
      <c r="F250" s="5"/>
      <c r="G250" s="5"/>
      <c r="H250" s="5"/>
      <c r="I250" s="5"/>
    </row>
    <row r="251" spans="1:9" ht="15" customHeight="1" x14ac:dyDescent="0.25">
      <c r="A251" s="75"/>
      <c r="B251" s="12" t="s">
        <v>32</v>
      </c>
      <c r="C251" s="34"/>
      <c r="D251" s="13">
        <v>150</v>
      </c>
      <c r="E251" s="13">
        <v>7.0000000000000001E-3</v>
      </c>
      <c r="F251" s="13">
        <v>0.3</v>
      </c>
      <c r="G251" s="13">
        <v>14.7</v>
      </c>
      <c r="H251" s="13">
        <v>66</v>
      </c>
      <c r="I251" s="13" t="s">
        <v>100</v>
      </c>
    </row>
    <row r="252" spans="1:9" ht="15" customHeight="1" x14ac:dyDescent="0.25">
      <c r="A252" s="76"/>
      <c r="B252" s="41" t="s">
        <v>32</v>
      </c>
      <c r="C252" s="45">
        <v>150</v>
      </c>
      <c r="D252" s="5"/>
      <c r="E252" s="5"/>
      <c r="F252" s="5"/>
      <c r="G252" s="5"/>
      <c r="H252" s="5"/>
      <c r="I252" s="5"/>
    </row>
    <row r="253" spans="1:9" x14ac:dyDescent="0.25">
      <c r="A253" s="5" t="s">
        <v>35</v>
      </c>
      <c r="B253" s="2"/>
      <c r="C253" s="34"/>
      <c r="D253" s="4">
        <v>555</v>
      </c>
      <c r="E253" s="30">
        <f>SUM(E228:E251)</f>
        <v>25.207000000000001</v>
      </c>
      <c r="F253" s="4">
        <f>SUM(F228:F251)</f>
        <v>14.100000000000001</v>
      </c>
      <c r="G253" s="4">
        <f>SUM(G228:G251)</f>
        <v>87.4</v>
      </c>
      <c r="H253" s="4">
        <f>SUM(H228:H251)</f>
        <v>581.9</v>
      </c>
      <c r="I253" s="5"/>
    </row>
    <row r="254" spans="1:9" x14ac:dyDescent="0.25">
      <c r="A254" s="3" t="s">
        <v>28</v>
      </c>
      <c r="B254" s="2"/>
      <c r="C254" s="34"/>
      <c r="D254" s="7">
        <f>(D156+D180+D205+D226+D253)/5</f>
        <v>569</v>
      </c>
      <c r="E254" s="7">
        <f>(E156+E180+E205+E226+E253)/5</f>
        <v>21.917399999999997</v>
      </c>
      <c r="F254" s="4">
        <f>(F156+F180+F205+F226+F253)/5</f>
        <v>15.468</v>
      </c>
      <c r="G254" s="4">
        <f>(G156+G180+G205+G226+G253)/5</f>
        <v>78.714000000000013</v>
      </c>
      <c r="H254" s="4">
        <f>(H156+H180+H205+H226+H253)/5</f>
        <v>547.75</v>
      </c>
      <c r="I254" s="5"/>
    </row>
    <row r="255" spans="1:9" ht="15.75" x14ac:dyDescent="0.25">
      <c r="A255" s="8" t="s">
        <v>29</v>
      </c>
      <c r="B255" s="2"/>
      <c r="C255" s="34"/>
      <c r="D255" s="10">
        <f>(D254+D132)/2</f>
        <v>571.70000000000005</v>
      </c>
      <c r="E255" s="66">
        <f>(E254+E132)/2</f>
        <v>19.945699999999999</v>
      </c>
      <c r="F255" s="67">
        <f>(F254+F132)/2</f>
        <v>17.131</v>
      </c>
      <c r="G255" s="67">
        <f>(G254+G132)/2</f>
        <v>74.769000000000005</v>
      </c>
      <c r="H255" s="67">
        <f>(H254+H132)/2</f>
        <v>550.29</v>
      </c>
      <c r="I255" s="5"/>
    </row>
    <row r="256" spans="1:9" x14ac:dyDescent="0.25">
      <c r="B256" s="11" t="s">
        <v>31</v>
      </c>
      <c r="D256" s="15">
        <v>500</v>
      </c>
      <c r="E256" s="1" t="s">
        <v>173</v>
      </c>
      <c r="F256" s="1" t="s">
        <v>148</v>
      </c>
      <c r="G256" s="1" t="s">
        <v>149</v>
      </c>
      <c r="H256" s="1" t="s">
        <v>150</v>
      </c>
    </row>
    <row r="257" spans="1:9" ht="19.5" customHeight="1" x14ac:dyDescent="0.25">
      <c r="A257" s="84" t="s">
        <v>101</v>
      </c>
      <c r="B257" s="84"/>
      <c r="C257" s="84"/>
      <c r="D257" s="84"/>
      <c r="E257" s="84"/>
      <c r="F257" s="84"/>
      <c r="G257" s="84"/>
      <c r="H257" s="84"/>
      <c r="I257" s="84"/>
    </row>
    <row r="258" spans="1:9" ht="12" customHeight="1" x14ac:dyDescent="0.25">
      <c r="A258" s="29"/>
      <c r="B258" s="29"/>
      <c r="D258" s="29"/>
      <c r="E258" s="29"/>
      <c r="F258" s="29"/>
      <c r="G258" s="29"/>
      <c r="H258" s="29"/>
      <c r="I258" s="29"/>
    </row>
    <row r="259" spans="1:9" x14ac:dyDescent="0.25">
      <c r="A259" s="77" t="s">
        <v>99</v>
      </c>
      <c r="B259" s="77"/>
      <c r="C259" s="77"/>
      <c r="D259" s="77"/>
      <c r="E259" s="77"/>
      <c r="F259" s="77"/>
      <c r="G259" s="77"/>
      <c r="H259" s="77"/>
      <c r="I259" s="77"/>
    </row>
    <row r="260" spans="1:9" x14ac:dyDescent="0.25">
      <c r="A260" s="77"/>
      <c r="B260" s="77"/>
      <c r="C260" s="77"/>
      <c r="D260" s="77"/>
      <c r="E260" s="77"/>
      <c r="F260" s="77"/>
      <c r="G260" s="77"/>
      <c r="H260" s="77"/>
      <c r="I260" s="77"/>
    </row>
    <row r="261" spans="1:9" x14ac:dyDescent="0.25">
      <c r="A261" s="77"/>
      <c r="B261" s="77"/>
      <c r="C261" s="77"/>
      <c r="D261" s="77"/>
      <c r="E261" s="77"/>
      <c r="F261" s="77"/>
      <c r="G261" s="77"/>
      <c r="H261" s="77"/>
      <c r="I261" s="77"/>
    </row>
  </sheetData>
  <mergeCells count="21">
    <mergeCell ref="B2:F2"/>
    <mergeCell ref="C6:C7"/>
    <mergeCell ref="A65:A86"/>
    <mergeCell ref="A9:A38"/>
    <mergeCell ref="A41:A62"/>
    <mergeCell ref="A207:A225"/>
    <mergeCell ref="A228:A252"/>
    <mergeCell ref="A259:I261"/>
    <mergeCell ref="B3:F3"/>
    <mergeCell ref="A6:A7"/>
    <mergeCell ref="B6:B7"/>
    <mergeCell ref="D6:D7"/>
    <mergeCell ref="E6:G6"/>
    <mergeCell ref="H6:H7"/>
    <mergeCell ref="I6:I7"/>
    <mergeCell ref="A257:I257"/>
    <mergeCell ref="A89:A105"/>
    <mergeCell ref="A134:A155"/>
    <mergeCell ref="A158:A179"/>
    <mergeCell ref="A108:A130"/>
    <mergeCell ref="A182:A20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8"/>
  <sheetViews>
    <sheetView topLeftCell="A4" zoomScaleNormal="100" workbookViewId="0">
      <selection activeCell="E14" sqref="E14"/>
    </sheetView>
  </sheetViews>
  <sheetFormatPr defaultColWidth="9" defaultRowHeight="11.45" customHeight="1" outlineLevelRow="1" x14ac:dyDescent="0.2"/>
  <cols>
    <col min="1" max="1" width="3.85546875" style="17" customWidth="1"/>
    <col min="2" max="2" width="28.85546875" style="17" customWidth="1"/>
    <col min="3" max="3" width="7.85546875" style="17" customWidth="1"/>
    <col min="4" max="12" width="5.7109375" style="52" bestFit="1" customWidth="1"/>
    <col min="13" max="13" width="6.5703125" style="17" customWidth="1"/>
    <col min="14" max="14" width="9.140625" style="17" customWidth="1"/>
    <col min="15" max="15" width="6.5703125" style="18" customWidth="1"/>
    <col min="16" max="16" width="7.28515625" style="17" customWidth="1"/>
    <col min="17" max="16384" width="9" style="19"/>
  </cols>
  <sheetData>
    <row r="1" spans="1:16" s="17" customFormat="1" ht="11.1" customHeight="1" x14ac:dyDescent="0.2">
      <c r="A1" s="99"/>
      <c r="B1" s="99"/>
      <c r="C1" s="99"/>
      <c r="D1" s="99"/>
      <c r="E1" s="99"/>
      <c r="F1" s="99"/>
      <c r="G1" s="99"/>
      <c r="H1" s="52"/>
      <c r="I1" s="52"/>
      <c r="J1" s="52"/>
      <c r="K1" s="53"/>
      <c r="L1" s="52"/>
      <c r="O1" s="18"/>
    </row>
    <row r="2" spans="1:16" s="17" customFormat="1" ht="15.95" customHeight="1" x14ac:dyDescent="0.2">
      <c r="A2" s="100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52"/>
      <c r="O2" s="18"/>
    </row>
    <row r="3" spans="1:16" ht="11.1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6" s="17" customFormat="1" ht="21.95" customHeight="1" x14ac:dyDescent="0.2">
      <c r="A4" s="96" t="s">
        <v>36</v>
      </c>
      <c r="B4" s="96" t="s">
        <v>37</v>
      </c>
      <c r="C4" s="102" t="s">
        <v>88</v>
      </c>
      <c r="D4" s="98" t="s">
        <v>38</v>
      </c>
      <c r="E4" s="98"/>
      <c r="F4" s="98"/>
      <c r="G4" s="98"/>
      <c r="H4" s="98"/>
      <c r="I4" s="98"/>
      <c r="J4" s="98"/>
      <c r="K4" s="98"/>
      <c r="L4" s="98"/>
      <c r="M4" s="98"/>
      <c r="N4" s="96" t="s">
        <v>39</v>
      </c>
      <c r="O4" s="98" t="s">
        <v>40</v>
      </c>
      <c r="P4" s="98"/>
    </row>
    <row r="5" spans="1:16" ht="11.1" customHeight="1" x14ac:dyDescent="0.2">
      <c r="A5" s="97"/>
      <c r="B5" s="97"/>
      <c r="C5" s="97"/>
      <c r="D5" s="54" t="s">
        <v>73</v>
      </c>
      <c r="E5" s="54" t="s">
        <v>74</v>
      </c>
      <c r="F5" s="54" t="s">
        <v>75</v>
      </c>
      <c r="G5" s="54" t="s">
        <v>76</v>
      </c>
      <c r="H5" s="54" t="s">
        <v>77</v>
      </c>
      <c r="I5" s="54" t="s">
        <v>78</v>
      </c>
      <c r="J5" s="54" t="s">
        <v>79</v>
      </c>
      <c r="K5" s="54" t="s">
        <v>80</v>
      </c>
      <c r="L5" s="54" t="s">
        <v>81</v>
      </c>
      <c r="M5" s="25" t="s">
        <v>82</v>
      </c>
      <c r="N5" s="97"/>
      <c r="O5" s="20" t="s">
        <v>41</v>
      </c>
      <c r="P5" s="20" t="s">
        <v>42</v>
      </c>
    </row>
    <row r="6" spans="1:16" ht="12" outlineLevel="1" x14ac:dyDescent="0.2">
      <c r="A6" s="21" t="s">
        <v>43</v>
      </c>
      <c r="B6" s="22" t="s">
        <v>44</v>
      </c>
      <c r="C6" s="23">
        <v>16</v>
      </c>
      <c r="D6" s="35">
        <f>'7-11 лет'!C36</f>
        <v>45</v>
      </c>
      <c r="E6" s="35">
        <f>'7-11 лет'!C58</f>
        <v>25</v>
      </c>
      <c r="F6" s="35">
        <f>'7-11 лет'!C84</f>
        <v>20</v>
      </c>
      <c r="G6" s="46">
        <f>'7-11 лет'!C103</f>
        <v>15</v>
      </c>
      <c r="H6" s="46">
        <f>'7-11 лет'!C128</f>
        <v>20</v>
      </c>
      <c r="I6" s="46">
        <f>'7-11 лет'!C153</f>
        <v>30</v>
      </c>
      <c r="J6" s="46">
        <f>'7-11 лет'!C177</f>
        <v>30</v>
      </c>
      <c r="K6" s="46">
        <f>'7-11 лет'!C200</f>
        <v>15</v>
      </c>
      <c r="L6" s="46">
        <f>'7-11 лет'!C223</f>
        <v>15</v>
      </c>
      <c r="M6" s="21"/>
      <c r="N6" s="21">
        <f>(D6+E6+F6+G6+H6+I6+J6+K6+L6+M6)/10</f>
        <v>21.5</v>
      </c>
      <c r="O6" s="24">
        <f>(N6*100/C6)-100</f>
        <v>34.375</v>
      </c>
      <c r="P6" s="21">
        <f>O6*C6/100</f>
        <v>5.5</v>
      </c>
    </row>
    <row r="7" spans="1:16" ht="11.1" customHeight="1" outlineLevel="1" x14ac:dyDescent="0.2">
      <c r="A7" s="21" t="s">
        <v>45</v>
      </c>
      <c r="B7" s="22" t="s">
        <v>12</v>
      </c>
      <c r="C7" s="23">
        <v>30</v>
      </c>
      <c r="D7" s="35">
        <f>'7-11 лет'!C18+'7-11 лет'!C38</f>
        <v>54.2</v>
      </c>
      <c r="E7" s="35">
        <f>'7-11 лет'!C60</f>
        <v>25</v>
      </c>
      <c r="F7" s="35">
        <f>'7-11 лет'!C86</f>
        <v>25</v>
      </c>
      <c r="G7" s="46">
        <f>'7-11 лет'!C105</f>
        <v>15</v>
      </c>
      <c r="H7" s="46">
        <f>'7-11 лет'!C114+'7-11 лет'!C130</f>
        <v>44.1</v>
      </c>
      <c r="I7" s="46">
        <f>'7-11 лет'!C140+'7-11 лет'!C155+'7-11 лет'!C141</f>
        <v>47.5</v>
      </c>
      <c r="J7" s="46">
        <f>'7-11 лет'!C161+'7-11 лет'!C179</f>
        <v>44</v>
      </c>
      <c r="K7" s="46">
        <f>'7-11 лет'!C202</f>
        <v>30</v>
      </c>
      <c r="L7" s="46">
        <f>'7-11 лет'!C225</f>
        <v>40</v>
      </c>
      <c r="M7" s="21"/>
      <c r="N7" s="21">
        <f t="shared" ref="N7:N32" si="0">(D7+E7+F7+G7+H7+I7+J7+K7+L7+M7)/10</f>
        <v>32.480000000000004</v>
      </c>
      <c r="O7" s="24">
        <f t="shared" ref="O7:O32" si="1">(N7*100/C7)-100</f>
        <v>8.2666666666666799</v>
      </c>
      <c r="P7" s="21">
        <f t="shared" ref="P7:P32" si="2">O7*C7/100</f>
        <v>2.480000000000004</v>
      </c>
    </row>
    <row r="8" spans="1:16" ht="10.5" customHeight="1" outlineLevel="1" x14ac:dyDescent="0.2">
      <c r="A8" s="21" t="s">
        <v>46</v>
      </c>
      <c r="B8" s="22" t="s">
        <v>47</v>
      </c>
      <c r="C8" s="23">
        <v>3</v>
      </c>
      <c r="D8" s="28">
        <f>'7-11 лет'!C32</f>
        <v>1.2</v>
      </c>
      <c r="E8" s="28"/>
      <c r="F8" s="35">
        <f>'7-11 лет'!C70</f>
        <v>3.1</v>
      </c>
      <c r="G8" s="28"/>
      <c r="H8" s="28"/>
      <c r="I8" s="28"/>
      <c r="J8" s="28"/>
      <c r="K8" s="48">
        <f>'7-11 лет'!C191</f>
        <v>1</v>
      </c>
      <c r="L8" s="28"/>
      <c r="M8" s="46">
        <f>'7-11 лет'!C241</f>
        <v>36</v>
      </c>
      <c r="N8" s="21">
        <f t="shared" si="0"/>
        <v>4.13</v>
      </c>
      <c r="O8" s="24">
        <f t="shared" si="1"/>
        <v>37.666666666666657</v>
      </c>
      <c r="P8" s="21">
        <f t="shared" si="2"/>
        <v>1.1299999999999997</v>
      </c>
    </row>
    <row r="9" spans="1:16" ht="11.1" customHeight="1" outlineLevel="1" x14ac:dyDescent="0.2">
      <c r="A9" s="21" t="s">
        <v>48</v>
      </c>
      <c r="B9" s="22" t="s">
        <v>49</v>
      </c>
      <c r="C9" s="23">
        <v>9</v>
      </c>
      <c r="D9" s="28"/>
      <c r="E9" s="28"/>
      <c r="F9" s="35">
        <f>'7-11 лет'!C76</f>
        <v>34.299999999999997</v>
      </c>
      <c r="G9" s="28"/>
      <c r="H9" s="46">
        <f>'7-11 лет'!C118</f>
        <v>38.5</v>
      </c>
      <c r="I9" s="46">
        <f>'7-11 лет'!C147</f>
        <v>45.8</v>
      </c>
      <c r="J9" s="28"/>
      <c r="K9" s="28"/>
      <c r="L9" s="46">
        <f>'7-11 лет'!C212</f>
        <v>55.2</v>
      </c>
      <c r="M9" s="46">
        <f>'7-11 лет'!C231</f>
        <v>6.9</v>
      </c>
      <c r="N9" s="21">
        <f t="shared" si="0"/>
        <v>18.07</v>
      </c>
      <c r="O9" s="24">
        <f t="shared" si="1"/>
        <v>100.77777777777777</v>
      </c>
      <c r="P9" s="21">
        <f t="shared" si="2"/>
        <v>9.07</v>
      </c>
    </row>
    <row r="10" spans="1:16" ht="11.1" customHeight="1" outlineLevel="1" x14ac:dyDescent="0.2">
      <c r="A10" s="21" t="s">
        <v>50</v>
      </c>
      <c r="B10" s="22" t="s">
        <v>51</v>
      </c>
      <c r="C10" s="23">
        <v>3</v>
      </c>
      <c r="D10" s="35"/>
      <c r="E10" s="28"/>
      <c r="F10" s="28"/>
      <c r="G10" s="28"/>
      <c r="H10" s="28"/>
      <c r="I10" s="28"/>
      <c r="J10" s="28"/>
      <c r="K10" s="35">
        <f>'7-11 лет'!C193</f>
        <v>51</v>
      </c>
      <c r="L10" s="28"/>
      <c r="M10" s="21"/>
      <c r="N10" s="21">
        <f t="shared" si="0"/>
        <v>5.0999999999999996</v>
      </c>
      <c r="O10" s="24">
        <f t="shared" si="1"/>
        <v>69.999999999999972</v>
      </c>
      <c r="P10" s="21">
        <f t="shared" si="2"/>
        <v>2.0999999999999992</v>
      </c>
    </row>
    <row r="11" spans="1:16" ht="11.1" customHeight="1" outlineLevel="1" x14ac:dyDescent="0.2">
      <c r="A11" s="21" t="s">
        <v>52</v>
      </c>
      <c r="B11" s="22" t="s">
        <v>53</v>
      </c>
      <c r="C11" s="23">
        <v>37.4</v>
      </c>
      <c r="D11" s="28">
        <f>'7-11 лет'!C24</f>
        <v>37.5</v>
      </c>
      <c r="E11" s="35">
        <f>'7-11 лет'!C49</f>
        <v>121.5</v>
      </c>
      <c r="F11" s="28"/>
      <c r="G11" s="51">
        <f>'7-11 лет'!C93</f>
        <v>104</v>
      </c>
      <c r="H11" s="28"/>
      <c r="I11" s="28"/>
      <c r="J11" s="35">
        <f>'7-11 лет'!C166</f>
        <v>121.5</v>
      </c>
      <c r="K11" s="28"/>
      <c r="L11" s="28"/>
      <c r="M11" s="21"/>
      <c r="N11" s="21">
        <f t="shared" si="0"/>
        <v>38.450000000000003</v>
      </c>
      <c r="O11" s="24">
        <f t="shared" si="1"/>
        <v>2.8074866310160616</v>
      </c>
      <c r="P11" s="21">
        <f t="shared" si="2"/>
        <v>1.0500000000000069</v>
      </c>
    </row>
    <row r="12" spans="1:16" ht="10.5" customHeight="1" outlineLevel="1" x14ac:dyDescent="0.2">
      <c r="A12" s="21" t="s">
        <v>54</v>
      </c>
      <c r="B12" s="26" t="s">
        <v>83</v>
      </c>
      <c r="C12" s="23">
        <v>56</v>
      </c>
      <c r="D12" s="28">
        <f>'7-11 лет'!C10+'7-11 лет'!C11+'7-11 лет'!C12+'7-11 лет'!C25+'7-11 лет'!C26+'7-11 лет'!C27+'7-11 лет'!C28</f>
        <v>131.9</v>
      </c>
      <c r="E12" s="28"/>
      <c r="F12" s="35">
        <f>'7-11 лет'!C67+'7-11 лет'!C68+'7-11 лет'!C73</f>
        <v>78.7</v>
      </c>
      <c r="G12" s="28">
        <f>'7-11 лет'!C94+'7-11 лет'!C95</f>
        <v>17.8</v>
      </c>
      <c r="H12" s="28">
        <f>'7-11 лет'!C109</f>
        <v>70</v>
      </c>
      <c r="I12" s="46">
        <f>'7-11 лет'!C135</f>
        <v>70</v>
      </c>
      <c r="J12" s="28"/>
      <c r="K12" s="28">
        <f>'7-11 лет'!C183</f>
        <v>70</v>
      </c>
      <c r="L12" s="46">
        <f>'7-11 лет'!C208+'7-11 лет'!C213+'7-11 лет'!C214+'7-11 лет'!C215</f>
        <v>126.8</v>
      </c>
      <c r="M12" s="21"/>
      <c r="N12" s="21">
        <f t="shared" si="0"/>
        <v>56.52</v>
      </c>
      <c r="O12" s="24">
        <f t="shared" si="1"/>
        <v>0.9285714285714306</v>
      </c>
      <c r="P12" s="21">
        <f t="shared" si="2"/>
        <v>0.52000000000000113</v>
      </c>
    </row>
    <row r="13" spans="1:16" ht="12" outlineLevel="1" x14ac:dyDescent="0.2">
      <c r="A13" s="21" t="s">
        <v>55</v>
      </c>
      <c r="B13" s="22" t="s">
        <v>56</v>
      </c>
      <c r="C13" s="23">
        <v>37</v>
      </c>
      <c r="D13" s="28"/>
      <c r="E13" s="35">
        <f>'7-11 лет'!C62</f>
        <v>200</v>
      </c>
      <c r="F13" s="28"/>
      <c r="G13" s="35">
        <f>'7-11 лет'!C90</f>
        <v>200</v>
      </c>
      <c r="H13" s="46">
        <f>'7-11 лет'!C124</f>
        <v>7.2</v>
      </c>
      <c r="I13" s="28"/>
      <c r="J13" s="46">
        <f>'7-11 лет'!C175</f>
        <v>200</v>
      </c>
      <c r="K13" s="46">
        <f>'7-11 лет'!C197</f>
        <v>20</v>
      </c>
      <c r="L13" s="28"/>
      <c r="M13" s="45">
        <f>'7-11 лет'!C252</f>
        <v>150</v>
      </c>
      <c r="N13" s="21">
        <f t="shared" si="0"/>
        <v>77.72</v>
      </c>
      <c r="O13" s="24">
        <f t="shared" si="1"/>
        <v>110.05405405405406</v>
      </c>
      <c r="P13" s="21">
        <f t="shared" si="2"/>
        <v>40.720000000000006</v>
      </c>
    </row>
    <row r="14" spans="1:16" ht="22.5" outlineLevel="1" x14ac:dyDescent="0.2">
      <c r="A14" s="21" t="s">
        <v>57</v>
      </c>
      <c r="B14" s="22" t="s">
        <v>58</v>
      </c>
      <c r="C14" s="23">
        <v>3</v>
      </c>
      <c r="D14" s="28"/>
      <c r="E14" s="28"/>
      <c r="F14" s="35">
        <f>'7-11 лет'!C80</f>
        <v>20</v>
      </c>
      <c r="G14" s="28"/>
      <c r="H14" s="28"/>
      <c r="I14" s="28"/>
      <c r="J14" s="35">
        <f>'7-11 лет'!C171</f>
        <v>20</v>
      </c>
      <c r="K14" s="28"/>
      <c r="L14" s="28"/>
      <c r="M14" s="21"/>
      <c r="N14" s="21">
        <f t="shared" si="0"/>
        <v>4</v>
      </c>
      <c r="O14" s="24">
        <f t="shared" si="1"/>
        <v>33.333333333333343</v>
      </c>
      <c r="P14" s="21">
        <f t="shared" si="2"/>
        <v>1.0000000000000002</v>
      </c>
    </row>
    <row r="15" spans="1:16" ht="24.75" customHeight="1" outlineLevel="1" x14ac:dyDescent="0.2">
      <c r="A15" s="21" t="s">
        <v>59</v>
      </c>
      <c r="B15" s="22" t="s">
        <v>60</v>
      </c>
      <c r="C15" s="23">
        <v>40</v>
      </c>
      <c r="D15" s="35">
        <f>'7-11 лет'!C34</f>
        <v>200</v>
      </c>
      <c r="E15" s="28"/>
      <c r="F15" s="28"/>
      <c r="G15" s="28"/>
      <c r="H15" s="28"/>
      <c r="I15" s="46">
        <f>'7-11 лет'!C151</f>
        <v>200</v>
      </c>
      <c r="J15" s="28"/>
      <c r="K15" s="28"/>
      <c r="L15" s="28"/>
      <c r="M15" s="21"/>
      <c r="N15" s="21">
        <f t="shared" si="0"/>
        <v>40</v>
      </c>
      <c r="O15" s="24">
        <f t="shared" si="1"/>
        <v>0</v>
      </c>
      <c r="P15" s="21">
        <f t="shared" si="2"/>
        <v>0</v>
      </c>
    </row>
    <row r="16" spans="1:16" ht="12" outlineLevel="1" x14ac:dyDescent="0.2">
      <c r="A16" s="21" t="s">
        <v>61</v>
      </c>
      <c r="B16" s="39" t="s">
        <v>161</v>
      </c>
      <c r="C16" s="23">
        <v>14</v>
      </c>
      <c r="D16" s="28"/>
      <c r="E16" s="35"/>
      <c r="F16" s="35">
        <f>'7-11 лет'!C66</f>
        <v>103.7</v>
      </c>
      <c r="G16" s="28"/>
      <c r="H16" s="46">
        <f>'7-11 лет'!C112</f>
        <v>43.6</v>
      </c>
      <c r="I16" s="46">
        <f>'7-11 лет'!C137</f>
        <v>26</v>
      </c>
      <c r="J16" s="28"/>
      <c r="K16" s="28"/>
      <c r="L16" s="46">
        <f>'7-11 лет'!C211</f>
        <v>72.8</v>
      </c>
      <c r="M16" s="21"/>
      <c r="N16" s="21">
        <f t="shared" si="0"/>
        <v>24.610000000000003</v>
      </c>
      <c r="O16" s="24">
        <f t="shared" si="1"/>
        <v>75.785714285714306</v>
      </c>
      <c r="P16" s="21">
        <f t="shared" si="2"/>
        <v>10.610000000000003</v>
      </c>
    </row>
    <row r="17" spans="1:16" ht="22.5" outlineLevel="1" x14ac:dyDescent="0.2">
      <c r="A17" s="21">
        <v>12</v>
      </c>
      <c r="B17" s="26" t="s">
        <v>89</v>
      </c>
      <c r="C17" s="23">
        <v>6</v>
      </c>
      <c r="D17" s="28"/>
      <c r="E17" s="28"/>
      <c r="F17" s="28"/>
      <c r="G17" s="28"/>
      <c r="H17" s="28"/>
      <c r="I17" s="28"/>
      <c r="J17" s="28"/>
      <c r="K17" s="48">
        <f>'7-11 лет'!C186</f>
        <v>100</v>
      </c>
      <c r="L17" s="28"/>
      <c r="M17" s="21"/>
      <c r="N17" s="21">
        <f t="shared" si="0"/>
        <v>10</v>
      </c>
      <c r="O17" s="24">
        <f t="shared" si="1"/>
        <v>66.666666666666657</v>
      </c>
      <c r="P17" s="21">
        <f t="shared" si="2"/>
        <v>3.9999999999999996</v>
      </c>
    </row>
    <row r="18" spans="1:16" ht="12" customHeight="1" outlineLevel="1" x14ac:dyDescent="0.2">
      <c r="A18" s="21">
        <v>13</v>
      </c>
      <c r="B18" s="26" t="s">
        <v>84</v>
      </c>
      <c r="C18" s="23">
        <v>7</v>
      </c>
      <c r="D18" s="28">
        <f>'7-11 лет'!C16</f>
        <v>59.3</v>
      </c>
      <c r="E18" s="28"/>
      <c r="F18" s="28"/>
      <c r="G18" s="51">
        <f>'7-11 лет'!C92</f>
        <v>70</v>
      </c>
      <c r="H18" s="28"/>
      <c r="I18" s="46">
        <f>'7-11 лет'!C138</f>
        <v>24.7</v>
      </c>
      <c r="J18" s="28"/>
      <c r="K18" s="28"/>
      <c r="L18" s="28"/>
      <c r="M18" s="21"/>
      <c r="N18" s="21">
        <f t="shared" si="0"/>
        <v>15.4</v>
      </c>
      <c r="O18" s="24">
        <f t="shared" si="1"/>
        <v>120</v>
      </c>
      <c r="P18" s="21">
        <f t="shared" si="2"/>
        <v>8.4</v>
      </c>
    </row>
    <row r="19" spans="1:16" ht="11.1" customHeight="1" outlineLevel="1" x14ac:dyDescent="0.2">
      <c r="A19" s="21">
        <v>14</v>
      </c>
      <c r="B19" s="22" t="s">
        <v>62</v>
      </c>
      <c r="C19" s="23">
        <v>11.6</v>
      </c>
      <c r="D19" s="28"/>
      <c r="E19" s="28">
        <f>'7-11 лет'!C42</f>
        <v>98</v>
      </c>
      <c r="F19" s="28"/>
      <c r="G19" s="28"/>
      <c r="H19" s="28"/>
      <c r="I19" s="28"/>
      <c r="J19" s="46">
        <f>'7-11 лет'!C159</f>
        <v>50</v>
      </c>
      <c r="K19" s="28"/>
      <c r="L19" s="28"/>
      <c r="M19" s="21"/>
      <c r="N19" s="21">
        <f t="shared" si="0"/>
        <v>14.8</v>
      </c>
      <c r="O19" s="24">
        <f t="shared" si="1"/>
        <v>27.58620689655173</v>
      </c>
      <c r="P19" s="21">
        <f t="shared" si="2"/>
        <v>3.2000000000000006</v>
      </c>
    </row>
    <row r="20" spans="1:16" ht="12" customHeight="1" outlineLevel="1" x14ac:dyDescent="0.2">
      <c r="A20" s="21" t="s">
        <v>63</v>
      </c>
      <c r="B20" s="22" t="s">
        <v>64</v>
      </c>
      <c r="C20" s="23">
        <v>60</v>
      </c>
      <c r="D20" s="35">
        <f>'7-11 лет'!C17+'7-11 лет'!C30</f>
        <v>32.700000000000003</v>
      </c>
      <c r="E20" s="35">
        <f>'7-11 лет'!C44+'7-11 лет'!C50+'7-11 лет'!C54</f>
        <v>142.5</v>
      </c>
      <c r="F20" s="28"/>
      <c r="G20" s="28">
        <f>'7-11 лет'!C101</f>
        <v>160</v>
      </c>
      <c r="H20" s="28"/>
      <c r="I20" s="46">
        <f>'7-11 лет'!C139</f>
        <v>13</v>
      </c>
      <c r="J20" s="46">
        <f>'7-11 лет'!C160+'7-11 лет'!C167</f>
        <v>41.5</v>
      </c>
      <c r="K20" s="28"/>
      <c r="L20" s="46">
        <f>'7-11 лет'!C221</f>
        <v>160</v>
      </c>
      <c r="M20" s="46">
        <f>'7-11 лет'!C239</f>
        <v>40</v>
      </c>
      <c r="N20" s="21">
        <f t="shared" si="0"/>
        <v>58.970000000000006</v>
      </c>
      <c r="O20" s="24">
        <f t="shared" si="1"/>
        <v>-1.7166666666666544</v>
      </c>
      <c r="P20" s="21">
        <f t="shared" si="2"/>
        <v>-1.0299999999999927</v>
      </c>
    </row>
    <row r="21" spans="1:16" ht="14.25" customHeight="1" outlineLevel="1" x14ac:dyDescent="0.2">
      <c r="A21" s="21">
        <v>16</v>
      </c>
      <c r="B21" s="22" t="s">
        <v>65</v>
      </c>
      <c r="C21" s="23">
        <v>10</v>
      </c>
      <c r="D21" s="28"/>
      <c r="E21" s="28"/>
      <c r="F21" s="28"/>
      <c r="G21" s="28"/>
      <c r="H21" s="28"/>
      <c r="I21" s="28"/>
      <c r="J21" s="28"/>
      <c r="K21" s="28"/>
      <c r="L21" s="28"/>
      <c r="M21" s="46">
        <f>'7-11 лет'!C229</f>
        <v>105.8</v>
      </c>
      <c r="N21" s="21">
        <f t="shared" si="0"/>
        <v>10.58</v>
      </c>
      <c r="O21" s="24">
        <f t="shared" si="1"/>
        <v>5.7999999999999972</v>
      </c>
      <c r="P21" s="21">
        <f t="shared" si="2"/>
        <v>0.57999999999999974</v>
      </c>
    </row>
    <row r="22" spans="1:16" ht="12" outlineLevel="1" x14ac:dyDescent="0.2">
      <c r="A22" s="21">
        <v>17</v>
      </c>
      <c r="B22" s="22" t="s">
        <v>95</v>
      </c>
      <c r="C22" s="23">
        <v>2</v>
      </c>
      <c r="D22" s="28"/>
      <c r="E22" s="28"/>
      <c r="F22" s="28"/>
      <c r="G22" s="28"/>
      <c r="H22" s="46">
        <f>'7-11 лет'!C126</f>
        <v>10</v>
      </c>
      <c r="I22" s="28"/>
      <c r="J22" s="28"/>
      <c r="K22" s="46">
        <f>'7-11 лет'!C204</f>
        <v>10</v>
      </c>
      <c r="L22" s="28"/>
      <c r="M22" s="21"/>
      <c r="N22" s="21">
        <f t="shared" si="0"/>
        <v>2</v>
      </c>
      <c r="O22" s="24">
        <f t="shared" si="1"/>
        <v>0</v>
      </c>
      <c r="P22" s="21">
        <f t="shared" si="2"/>
        <v>0</v>
      </c>
    </row>
    <row r="23" spans="1:16" ht="10.5" customHeight="1" outlineLevel="1" x14ac:dyDescent="0.2">
      <c r="A23" s="21">
        <v>18</v>
      </c>
      <c r="B23" s="22" t="s">
        <v>66</v>
      </c>
      <c r="C23" s="23">
        <v>2</v>
      </c>
      <c r="D23" s="28"/>
      <c r="E23" s="28"/>
      <c r="F23" s="28"/>
      <c r="G23" s="28"/>
      <c r="H23" s="28"/>
      <c r="I23" s="28"/>
      <c r="J23" s="28"/>
      <c r="K23" s="48">
        <f>'7-11 лет'!C189</f>
        <v>20</v>
      </c>
      <c r="L23" s="28"/>
      <c r="M23" s="46">
        <f>'7-11 лет'!C233</f>
        <v>3.45</v>
      </c>
      <c r="N23" s="21">
        <f t="shared" si="0"/>
        <v>2.3449999999999998</v>
      </c>
      <c r="O23" s="24">
        <f t="shared" si="1"/>
        <v>17.249999999999986</v>
      </c>
      <c r="P23" s="21">
        <f t="shared" si="2"/>
        <v>0.3449999999999997</v>
      </c>
    </row>
    <row r="24" spans="1:16" ht="12" outlineLevel="1" x14ac:dyDescent="0.2">
      <c r="A24" s="21">
        <v>19</v>
      </c>
      <c r="B24" s="22" t="s">
        <v>67</v>
      </c>
      <c r="C24" s="23">
        <v>6</v>
      </c>
      <c r="D24" s="35">
        <f>'7-11 лет'!C31+'7-11 лет'!C22</f>
        <v>6.2</v>
      </c>
      <c r="E24" s="35">
        <f>'7-11 лет'!C51</f>
        <v>6.75</v>
      </c>
      <c r="F24" s="35">
        <f>'7-11 лет'!C69+'7-11 лет'!C74+'7-11 лет'!C78</f>
        <v>12.600000000000001</v>
      </c>
      <c r="G24" s="51">
        <f>'7-11 лет'!C96</f>
        <v>6</v>
      </c>
      <c r="H24" s="46">
        <f>'7-11 лет'!C120</f>
        <v>3.8</v>
      </c>
      <c r="I24" s="46">
        <f>'7-11 лет'!C149+'7-11 лет'!C145</f>
        <v>8.8000000000000007</v>
      </c>
      <c r="J24" s="46">
        <f>'7-11 лет'!C162+'7-11 лет'!C168</f>
        <v>7.75</v>
      </c>
      <c r="K24" s="48">
        <f>'7-11 лет'!C190+'7-11 лет'!C194</f>
        <v>7</v>
      </c>
      <c r="L24" s="28"/>
      <c r="M24" s="46">
        <f>'7-11 лет'!C235+'7-11 лет'!C243</f>
        <v>6.0500000000000007</v>
      </c>
      <c r="N24" s="21">
        <f t="shared" si="0"/>
        <v>6.4950000000000001</v>
      </c>
      <c r="O24" s="24">
        <f t="shared" si="1"/>
        <v>8.25</v>
      </c>
      <c r="P24" s="21">
        <f t="shared" si="2"/>
        <v>0.495</v>
      </c>
    </row>
    <row r="25" spans="1:16" ht="12.75" customHeight="1" outlineLevel="1" x14ac:dyDescent="0.2">
      <c r="A25" s="21">
        <v>20</v>
      </c>
      <c r="B25" s="22" t="s">
        <v>68</v>
      </c>
      <c r="C25" s="23">
        <v>3</v>
      </c>
      <c r="D25" s="35">
        <f>'7-11 лет'!C19+'7-11 лет'!C13</f>
        <v>6</v>
      </c>
      <c r="E25" s="35">
        <f>'7-11 лет'!C46</f>
        <v>2</v>
      </c>
      <c r="F25" s="28"/>
      <c r="G25" s="28"/>
      <c r="H25" s="46">
        <f>'7-11 лет'!C115</f>
        <v>5</v>
      </c>
      <c r="I25" s="46">
        <f>'7-11 лет'!C142</f>
        <v>2.6</v>
      </c>
      <c r="J25" s="46">
        <f>'7-11 лет'!C163</f>
        <v>2</v>
      </c>
      <c r="K25" s="48">
        <f>'7-11 лет'!C187</f>
        <v>4</v>
      </c>
      <c r="L25" s="46">
        <f>'7-11 лет'!C216</f>
        <v>8</v>
      </c>
      <c r="M25" s="46">
        <f>'7-11 лет'!C236+'7-11 лет'!C247</f>
        <v>2.8</v>
      </c>
      <c r="N25" s="21">
        <f t="shared" si="0"/>
        <v>3.2399999999999998</v>
      </c>
      <c r="O25" s="24">
        <f t="shared" si="1"/>
        <v>8</v>
      </c>
      <c r="P25" s="21">
        <f t="shared" si="2"/>
        <v>0.24</v>
      </c>
    </row>
    <row r="26" spans="1:16" ht="11.1" customHeight="1" outlineLevel="1" x14ac:dyDescent="0.2">
      <c r="A26" s="21">
        <v>21</v>
      </c>
      <c r="B26" s="26" t="s">
        <v>85</v>
      </c>
      <c r="C26" s="23">
        <v>8</v>
      </c>
      <c r="D26" s="28"/>
      <c r="E26" s="28">
        <f>'7-11 лет'!C43</f>
        <v>32</v>
      </c>
      <c r="F26" s="28"/>
      <c r="G26" s="28"/>
      <c r="H26" s="46">
        <f>'7-11 лет'!C113</f>
        <v>40.6</v>
      </c>
      <c r="I26" s="28"/>
      <c r="J26" s="28"/>
      <c r="K26" s="28"/>
      <c r="L26" s="28"/>
      <c r="M26" s="46">
        <f>'7-11 лет'!C232+'7-11 лет'!C246</f>
        <v>5.0999999999999996</v>
      </c>
      <c r="N26" s="21">
        <f t="shared" si="0"/>
        <v>7.7699999999999987</v>
      </c>
      <c r="O26" s="24">
        <f t="shared" si="1"/>
        <v>-2.8750000000000142</v>
      </c>
      <c r="P26" s="21">
        <f t="shared" si="2"/>
        <v>-0.23000000000000115</v>
      </c>
    </row>
    <row r="27" spans="1:16" ht="11.1" customHeight="1" outlineLevel="1" x14ac:dyDescent="0.2">
      <c r="A27" s="21">
        <v>22</v>
      </c>
      <c r="B27" s="26" t="s">
        <v>86</v>
      </c>
      <c r="C27" s="23">
        <v>6</v>
      </c>
      <c r="D27" s="28"/>
      <c r="E27" s="35">
        <f>'7-11 лет'!C55</f>
        <v>10</v>
      </c>
      <c r="F27" s="35">
        <f>'7-11 лет'!C81</f>
        <v>10</v>
      </c>
      <c r="G27" s="46">
        <f>'7-11 лет'!C100</f>
        <v>7</v>
      </c>
      <c r="H27" s="46">
        <f>'7-11 лет'!C123</f>
        <v>10</v>
      </c>
      <c r="I27" s="28"/>
      <c r="J27" s="35">
        <f>'7-11 лет'!C172</f>
        <v>10</v>
      </c>
      <c r="K27" s="46">
        <f>'7-11 лет'!C198</f>
        <v>10</v>
      </c>
      <c r="L27" s="46">
        <f>'7-11 лет'!C220</f>
        <v>7</v>
      </c>
      <c r="M27" s="46">
        <f>'7-11 лет'!C230+'7-11 лет'!C242+'7-11 лет'!C250</f>
        <v>13.600000000000001</v>
      </c>
      <c r="N27" s="21">
        <f t="shared" si="0"/>
        <v>7.76</v>
      </c>
      <c r="O27" s="24">
        <f t="shared" si="1"/>
        <v>29.333333333333343</v>
      </c>
      <c r="P27" s="21">
        <f t="shared" si="2"/>
        <v>1.7600000000000007</v>
      </c>
    </row>
    <row r="28" spans="1:16" ht="11.1" customHeight="1" outlineLevel="1" x14ac:dyDescent="0.2">
      <c r="A28" s="21">
        <v>23</v>
      </c>
      <c r="B28" s="22" t="s">
        <v>69</v>
      </c>
      <c r="C28" s="23">
        <v>0.2</v>
      </c>
      <c r="D28" s="28"/>
      <c r="E28" s="28"/>
      <c r="F28" s="28"/>
      <c r="G28" s="46"/>
      <c r="H28" s="46">
        <f>'7-11 лет'!C122</f>
        <v>1</v>
      </c>
      <c r="I28" s="28"/>
      <c r="J28" s="28"/>
      <c r="K28" s="28"/>
      <c r="L28" s="28"/>
      <c r="M28" s="45">
        <f>'7-11 лет'!C249</f>
        <v>1</v>
      </c>
      <c r="N28" s="21">
        <f t="shared" si="0"/>
        <v>0.2</v>
      </c>
      <c r="O28" s="24">
        <f t="shared" si="1"/>
        <v>0</v>
      </c>
      <c r="P28" s="21">
        <f>O28*C28/100</f>
        <v>0</v>
      </c>
    </row>
    <row r="29" spans="1:16" ht="11.1" customHeight="1" outlineLevel="1" x14ac:dyDescent="0.2">
      <c r="A29" s="21">
        <v>24</v>
      </c>
      <c r="B29" s="22" t="s">
        <v>70</v>
      </c>
      <c r="C29" s="23">
        <v>0.2</v>
      </c>
      <c r="D29" s="28"/>
      <c r="E29" s="35">
        <f>'7-11 лет'!C56</f>
        <v>2.4</v>
      </c>
      <c r="F29" s="28"/>
      <c r="G29" s="28"/>
      <c r="H29" s="28"/>
      <c r="I29" s="28"/>
      <c r="J29" s="28"/>
      <c r="K29" s="28"/>
      <c r="L29" s="28"/>
      <c r="M29" s="21"/>
      <c r="N29" s="21">
        <f t="shared" si="0"/>
        <v>0.24</v>
      </c>
      <c r="O29" s="24">
        <f t="shared" si="1"/>
        <v>20</v>
      </c>
      <c r="P29" s="21">
        <f t="shared" si="2"/>
        <v>0.04</v>
      </c>
    </row>
    <row r="30" spans="1:16" ht="11.1" customHeight="1" outlineLevel="1" x14ac:dyDescent="0.2">
      <c r="A30" s="21">
        <v>25</v>
      </c>
      <c r="B30" s="26" t="s">
        <v>87</v>
      </c>
      <c r="C30" s="23">
        <v>0.4</v>
      </c>
      <c r="D30" s="28"/>
      <c r="E30" s="28"/>
      <c r="F30" s="28"/>
      <c r="G30" s="28">
        <f>'7-11 лет'!C99</f>
        <v>2.4</v>
      </c>
      <c r="H30" s="28"/>
      <c r="I30" s="28"/>
      <c r="J30" s="28"/>
      <c r="K30" s="28"/>
      <c r="L30" s="46">
        <f>'7-11 лет'!C219</f>
        <v>2.4</v>
      </c>
      <c r="M30" s="21"/>
      <c r="N30" s="21">
        <f t="shared" si="0"/>
        <v>0.48</v>
      </c>
      <c r="O30" s="24">
        <f t="shared" si="1"/>
        <v>20</v>
      </c>
      <c r="P30" s="21">
        <f t="shared" si="2"/>
        <v>0.08</v>
      </c>
    </row>
    <row r="31" spans="1:16" ht="11.1" customHeight="1" outlineLevel="1" x14ac:dyDescent="0.2">
      <c r="A31" s="21">
        <v>26</v>
      </c>
      <c r="B31" s="22" t="s">
        <v>71</v>
      </c>
      <c r="C31" s="23">
        <v>0.04</v>
      </c>
      <c r="D31" s="28"/>
      <c r="E31" s="28"/>
      <c r="F31" s="28"/>
      <c r="G31" s="28"/>
      <c r="H31" s="28"/>
      <c r="I31" s="28"/>
      <c r="J31" s="28"/>
      <c r="K31" s="28"/>
      <c r="L31" s="28"/>
      <c r="M31" s="46">
        <f>'7-11 лет'!C245</f>
        <v>0.56000000000000005</v>
      </c>
      <c r="N31" s="21">
        <f t="shared" si="0"/>
        <v>5.6000000000000008E-2</v>
      </c>
      <c r="O31" s="24">
        <f t="shared" si="1"/>
        <v>40</v>
      </c>
      <c r="P31" s="21">
        <f t="shared" si="2"/>
        <v>1.6E-2</v>
      </c>
    </row>
    <row r="32" spans="1:16" ht="12" outlineLevel="1" x14ac:dyDescent="0.2">
      <c r="A32" s="21">
        <v>27</v>
      </c>
      <c r="B32" s="41" t="s">
        <v>174</v>
      </c>
      <c r="C32" s="21">
        <v>0.7</v>
      </c>
      <c r="D32" s="68">
        <f>'7-11 лет'!C20+'7-11 лет'!C29</f>
        <v>0.64</v>
      </c>
      <c r="E32" s="68">
        <f>'7-11 лет'!C47+'7-11 лет'!C52</f>
        <v>1.4</v>
      </c>
      <c r="F32" s="68">
        <f>'7-11 лет'!C71</f>
        <v>0.4</v>
      </c>
      <c r="G32" s="69">
        <f>'7-11 лет'!C97</f>
        <v>0.4</v>
      </c>
      <c r="H32" s="68">
        <f>'7-11 лет'!C119+'7-11 лет'!C116</f>
        <v>0.5</v>
      </c>
      <c r="I32" s="68">
        <f>'7-11 лет'!C143+'7-11 лет'!C148</f>
        <v>0.5</v>
      </c>
      <c r="J32" s="68">
        <f>'7-11 лет'!C164+'7-11 лет'!C169</f>
        <v>0.8</v>
      </c>
      <c r="K32" s="70">
        <f>'7-11 лет'!C188+'7-11 лет'!C195+'7-11 лет'!C184</f>
        <v>1.7000000000000002</v>
      </c>
      <c r="L32" s="68">
        <f>'7-11 лет'!C217</f>
        <v>0.8</v>
      </c>
      <c r="M32" s="68">
        <f>'7-11 лет'!C237</f>
        <v>0.2</v>
      </c>
      <c r="N32" s="71">
        <f t="shared" si="0"/>
        <v>0.73399999999999999</v>
      </c>
      <c r="O32" s="59">
        <f t="shared" si="1"/>
        <v>4.8571428571428754</v>
      </c>
      <c r="P32" s="21">
        <f t="shared" si="2"/>
        <v>3.4000000000000127E-2</v>
      </c>
    </row>
    <row r="33" spans="1:16" ht="11.1" customHeight="1" x14ac:dyDescent="0.2">
      <c r="A33" s="60"/>
      <c r="B33" s="60"/>
      <c r="C33" s="62"/>
      <c r="D33" s="61"/>
      <c r="E33" s="61"/>
      <c r="F33" s="61"/>
      <c r="G33" s="61"/>
      <c r="H33" s="61"/>
      <c r="I33" s="61"/>
      <c r="J33" s="61"/>
      <c r="K33" s="61"/>
      <c r="L33" s="61"/>
      <c r="M33" s="60"/>
      <c r="N33" s="62"/>
      <c r="O33" s="62"/>
      <c r="P33" s="60"/>
    </row>
    <row r="34" spans="1:16" ht="11.45" customHeight="1" x14ac:dyDescent="0.2">
      <c r="B34" s="77"/>
      <c r="C34" s="77"/>
      <c r="D34" s="77"/>
      <c r="E34" s="77"/>
      <c r="F34" s="77"/>
      <c r="G34" s="77"/>
      <c r="H34" s="77"/>
      <c r="I34" s="77"/>
      <c r="J34" s="95"/>
      <c r="K34" s="95"/>
      <c r="L34" s="95"/>
      <c r="M34" s="95"/>
      <c r="N34" s="95"/>
      <c r="O34" s="95"/>
      <c r="P34" s="95"/>
    </row>
    <row r="35" spans="1:16" ht="11.45" customHeight="1" x14ac:dyDescent="0.2">
      <c r="B35" s="77"/>
      <c r="C35" s="77"/>
      <c r="D35" s="77"/>
      <c r="E35" s="77"/>
      <c r="F35" s="77"/>
      <c r="G35" s="77"/>
      <c r="H35" s="77"/>
      <c r="I35" s="77"/>
      <c r="J35" s="95"/>
      <c r="K35" s="95"/>
      <c r="L35" s="95"/>
      <c r="M35" s="95"/>
      <c r="N35" s="95"/>
      <c r="O35" s="95"/>
      <c r="P35" s="95"/>
    </row>
    <row r="36" spans="1:16" ht="11.45" customHeight="1" x14ac:dyDescent="0.2">
      <c r="B36" s="77"/>
      <c r="C36" s="77"/>
      <c r="D36" s="77"/>
      <c r="E36" s="77"/>
      <c r="F36" s="77"/>
      <c r="G36" s="77"/>
      <c r="H36" s="77"/>
      <c r="I36" s="77"/>
      <c r="J36" s="95"/>
      <c r="K36" s="95"/>
      <c r="L36" s="95"/>
      <c r="M36" s="95"/>
      <c r="N36" s="95"/>
      <c r="O36" s="95"/>
      <c r="P36" s="95"/>
    </row>
    <row r="37" spans="1:16" ht="11.45" customHeight="1" x14ac:dyDescent="0.2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</row>
    <row r="38" spans="1:16" ht="11.45" customHeight="1" x14ac:dyDescent="0.2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</row>
  </sheetData>
  <mergeCells count="10">
    <mergeCell ref="B34:P38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нормы 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2024-10-17T14:43:44Z</dcterms:modified>
</cp:coreProperties>
</file>