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activeTab="2"/>
  </bookViews>
  <sheets>
    <sheet name="7-11 лет" sheetId="10" r:id="rId1"/>
    <sheet name="12-18 лет (2)" sheetId="6" r:id="rId2"/>
    <sheet name="нормы 7-11" sheetId="11" r:id="rId3"/>
    <sheet name="нормы 12-18" sheetId="9" r:id="rId4"/>
  </sheets>
  <externalReferences>
    <externalReference r:id="rId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0" i="6" l="1"/>
  <c r="G250" i="6"/>
  <c r="H250" i="6"/>
  <c r="E250" i="6"/>
  <c r="M20" i="9"/>
  <c r="E203" i="6"/>
  <c r="F203" i="6"/>
  <c r="G203" i="6"/>
  <c r="H203" i="6"/>
  <c r="D203" i="6"/>
  <c r="E204" i="10"/>
  <c r="F204" i="10"/>
  <c r="G204" i="10"/>
  <c r="H204" i="10"/>
  <c r="D204" i="10"/>
  <c r="I24" i="9"/>
  <c r="E129" i="6"/>
  <c r="F129" i="6"/>
  <c r="G129" i="6"/>
  <c r="H129" i="6"/>
  <c r="D129" i="6"/>
  <c r="H12" i="9"/>
  <c r="G20" i="9"/>
  <c r="G30" i="9"/>
  <c r="G24" i="9"/>
  <c r="E8" i="9"/>
  <c r="E7" i="9"/>
  <c r="E26" i="9"/>
  <c r="E19" i="9"/>
  <c r="E40" i="6"/>
  <c r="F40" i="6"/>
  <c r="G40" i="6"/>
  <c r="H40" i="6"/>
  <c r="D40" i="6"/>
  <c r="D8" i="9"/>
  <c r="D24" i="9"/>
  <c r="D20" i="9"/>
  <c r="D32" i="9"/>
  <c r="D12" i="9"/>
  <c r="D11" i="9"/>
  <c r="D25" i="9"/>
  <c r="M32" i="11"/>
  <c r="L32" i="11"/>
  <c r="K32" i="11"/>
  <c r="J32" i="11"/>
  <c r="I32" i="11"/>
  <c r="H32" i="11"/>
  <c r="G32" i="11"/>
  <c r="F32" i="11"/>
  <c r="E32" i="11"/>
  <c r="D32" i="11"/>
  <c r="M31" i="11"/>
  <c r="N31" i="11" s="1"/>
  <c r="O31" i="11" s="1"/>
  <c r="P31" i="11" s="1"/>
  <c r="L30" i="11"/>
  <c r="G30" i="11"/>
  <c r="N30" i="11" s="1"/>
  <c r="O30" i="11" s="1"/>
  <c r="P30" i="11" s="1"/>
  <c r="E29" i="11"/>
  <c r="N29" i="11" s="1"/>
  <c r="O29" i="11" s="1"/>
  <c r="P29" i="11" s="1"/>
  <c r="M28" i="11"/>
  <c r="H28" i="11"/>
  <c r="M27" i="11"/>
  <c r="L27" i="11"/>
  <c r="K27" i="11"/>
  <c r="J27" i="11"/>
  <c r="H27" i="11"/>
  <c r="G27" i="11"/>
  <c r="F27" i="11"/>
  <c r="E27" i="11"/>
  <c r="M26" i="11"/>
  <c r="H26" i="11"/>
  <c r="E26" i="11"/>
  <c r="M25" i="11"/>
  <c r="L25" i="11"/>
  <c r="K25" i="11"/>
  <c r="J25" i="11"/>
  <c r="I25" i="11"/>
  <c r="H25" i="11"/>
  <c r="E25" i="11"/>
  <c r="D25" i="11"/>
  <c r="M24" i="11"/>
  <c r="K24" i="11"/>
  <c r="J24" i="11"/>
  <c r="I24" i="11"/>
  <c r="H24" i="11"/>
  <c r="G24" i="11"/>
  <c r="F24" i="11"/>
  <c r="E24" i="11"/>
  <c r="D24" i="11"/>
  <c r="M23" i="11"/>
  <c r="K23" i="11"/>
  <c r="K22" i="11"/>
  <c r="H22" i="11"/>
  <c r="M21" i="11"/>
  <c r="N21" i="11" s="1"/>
  <c r="O21" i="11" s="1"/>
  <c r="P21" i="11" s="1"/>
  <c r="M20" i="11"/>
  <c r="L20" i="11"/>
  <c r="J20" i="11"/>
  <c r="I20" i="11"/>
  <c r="G20" i="11"/>
  <c r="E20" i="11"/>
  <c r="D20" i="11"/>
  <c r="J19" i="11"/>
  <c r="E19" i="11"/>
  <c r="I18" i="11"/>
  <c r="G18" i="11"/>
  <c r="D18" i="11"/>
  <c r="K17" i="11"/>
  <c r="N17" i="11" s="1"/>
  <c r="O17" i="11" s="1"/>
  <c r="P17" i="11" s="1"/>
  <c r="L16" i="11"/>
  <c r="I16" i="11"/>
  <c r="H16" i="11"/>
  <c r="F16" i="11"/>
  <c r="I15" i="11"/>
  <c r="D15" i="11"/>
  <c r="J14" i="11"/>
  <c r="F14" i="11"/>
  <c r="M13" i="11"/>
  <c r="K13" i="11"/>
  <c r="J13" i="11"/>
  <c r="H13" i="11"/>
  <c r="G13" i="11"/>
  <c r="L12" i="11"/>
  <c r="K12" i="11"/>
  <c r="I12" i="11"/>
  <c r="H12" i="11"/>
  <c r="G12" i="11"/>
  <c r="F12" i="11"/>
  <c r="D12" i="11"/>
  <c r="J11" i="11"/>
  <c r="G11" i="11"/>
  <c r="E11" i="11"/>
  <c r="D11" i="11"/>
  <c r="K10" i="11"/>
  <c r="N10" i="11" s="1"/>
  <c r="O10" i="11" s="1"/>
  <c r="P10" i="11" s="1"/>
  <c r="M9" i="11"/>
  <c r="L9" i="11"/>
  <c r="I9" i="11"/>
  <c r="H9" i="11"/>
  <c r="F9" i="11"/>
  <c r="M8" i="11"/>
  <c r="K8" i="11"/>
  <c r="F8" i="11"/>
  <c r="D8" i="11"/>
  <c r="L7" i="11"/>
  <c r="K7" i="11"/>
  <c r="J7" i="11"/>
  <c r="I7" i="11"/>
  <c r="H7" i="11"/>
  <c r="G7" i="11"/>
  <c r="F7" i="11"/>
  <c r="E7" i="11"/>
  <c r="D7" i="11"/>
  <c r="L6" i="11"/>
  <c r="K6" i="11"/>
  <c r="J6" i="11"/>
  <c r="I6" i="11"/>
  <c r="H6" i="11"/>
  <c r="G6" i="11"/>
  <c r="F6" i="11"/>
  <c r="E6" i="11"/>
  <c r="D6" i="11"/>
  <c r="H252" i="10"/>
  <c r="G252" i="10"/>
  <c r="F252" i="10"/>
  <c r="E252" i="10"/>
  <c r="H225" i="10"/>
  <c r="G225" i="10"/>
  <c r="F225" i="10"/>
  <c r="E225" i="10"/>
  <c r="D225" i="10"/>
  <c r="H179" i="10"/>
  <c r="G179" i="10"/>
  <c r="F179" i="10"/>
  <c r="E179" i="10"/>
  <c r="D179" i="10"/>
  <c r="H155" i="10"/>
  <c r="H253" i="10" s="1"/>
  <c r="G155" i="10"/>
  <c r="F155" i="10"/>
  <c r="F253" i="10" s="1"/>
  <c r="E155" i="10"/>
  <c r="D155" i="10"/>
  <c r="H130" i="10"/>
  <c r="G130" i="10"/>
  <c r="F130" i="10"/>
  <c r="E130" i="10"/>
  <c r="D130" i="10"/>
  <c r="H105" i="10"/>
  <c r="G105" i="10"/>
  <c r="F105" i="10"/>
  <c r="E105" i="10"/>
  <c r="D105" i="10"/>
  <c r="H86" i="10"/>
  <c r="G86" i="10"/>
  <c r="F86" i="10"/>
  <c r="E86" i="10"/>
  <c r="D86" i="10"/>
  <c r="H62" i="10"/>
  <c r="G62" i="10"/>
  <c r="F62" i="10"/>
  <c r="E62" i="10"/>
  <c r="D62" i="10"/>
  <c r="H40" i="10"/>
  <c r="G40" i="10"/>
  <c r="F40" i="10"/>
  <c r="E40" i="10"/>
  <c r="E131" i="10" s="1"/>
  <c r="D40" i="10"/>
  <c r="D131" i="10" l="1"/>
  <c r="F131" i="10"/>
  <c r="F254" i="10" s="1"/>
  <c r="H131" i="10"/>
  <c r="G131" i="10"/>
  <c r="E253" i="10"/>
  <c r="G253" i="10"/>
  <c r="G254" i="10" s="1"/>
  <c r="N14" i="11"/>
  <c r="O14" i="11" s="1"/>
  <c r="P14" i="11" s="1"/>
  <c r="N15" i="11"/>
  <c r="O15" i="11" s="1"/>
  <c r="P15" i="11" s="1"/>
  <c r="N16" i="11"/>
  <c r="O16" i="11" s="1"/>
  <c r="P16" i="11" s="1"/>
  <c r="N19" i="11"/>
  <c r="O19" i="11" s="1"/>
  <c r="P19" i="11" s="1"/>
  <c r="N13" i="11"/>
  <c r="O13" i="11" s="1"/>
  <c r="P13" i="11" s="1"/>
  <c r="N22" i="11"/>
  <c r="O22" i="11" s="1"/>
  <c r="P22" i="11" s="1"/>
  <c r="N28" i="11"/>
  <c r="O28" i="11" s="1"/>
  <c r="P28" i="11" s="1"/>
  <c r="D253" i="10"/>
  <c r="D254" i="10" s="1"/>
  <c r="N6" i="11"/>
  <c r="O6" i="11" s="1"/>
  <c r="P6" i="11" s="1"/>
  <c r="N24" i="11"/>
  <c r="O24" i="11" s="1"/>
  <c r="P24" i="11" s="1"/>
  <c r="N27" i="11"/>
  <c r="O27" i="11" s="1"/>
  <c r="P27" i="11" s="1"/>
  <c r="N32" i="11"/>
  <c r="O32" i="11" s="1"/>
  <c r="P32" i="11" s="1"/>
  <c r="N11" i="11"/>
  <c r="O11" i="11" s="1"/>
  <c r="P11" i="11" s="1"/>
  <c r="N7" i="11"/>
  <c r="O7" i="11" s="1"/>
  <c r="P7" i="11" s="1"/>
  <c r="N25" i="11"/>
  <c r="O25" i="11" s="1"/>
  <c r="P25" i="11" s="1"/>
  <c r="N26" i="11"/>
  <c r="O26" i="11" s="1"/>
  <c r="P26" i="11" s="1"/>
  <c r="N12" i="11"/>
  <c r="O12" i="11" s="1"/>
  <c r="P12" i="11" s="1"/>
  <c r="N8" i="11"/>
  <c r="O8" i="11" s="1"/>
  <c r="P8" i="11" s="1"/>
  <c r="N9" i="11"/>
  <c r="O9" i="11" s="1"/>
  <c r="P9" i="11" s="1"/>
  <c r="N18" i="11"/>
  <c r="O18" i="11" s="1"/>
  <c r="P18" i="11" s="1"/>
  <c r="N20" i="11"/>
  <c r="O20" i="11" s="1"/>
  <c r="P20" i="11" s="1"/>
  <c r="N23" i="11"/>
  <c r="O23" i="11" s="1"/>
  <c r="P23" i="11" s="1"/>
  <c r="H254" i="10"/>
  <c r="E254" i="10"/>
  <c r="C33" i="9" l="1"/>
  <c r="M13" i="9"/>
  <c r="M28" i="9"/>
  <c r="M31" i="9"/>
  <c r="M8" i="9"/>
  <c r="M32" i="9"/>
  <c r="M25" i="9"/>
  <c r="M24" i="9"/>
  <c r="M7" i="9"/>
  <c r="M23" i="9"/>
  <c r="M26" i="9"/>
  <c r="M9" i="9"/>
  <c r="M27" i="9"/>
  <c r="M21" i="9"/>
  <c r="L7" i="9"/>
  <c r="L6" i="9"/>
  <c r="L30" i="9"/>
  <c r="L27" i="9"/>
  <c r="L20" i="9"/>
  <c r="L32" i="9"/>
  <c r="L25" i="9"/>
  <c r="L9" i="9"/>
  <c r="L16" i="9"/>
  <c r="L12" i="9"/>
  <c r="K22" i="9"/>
  <c r="K7" i="9"/>
  <c r="K6" i="9"/>
  <c r="K27" i="9"/>
  <c r="K13" i="9"/>
  <c r="K10" i="9"/>
  <c r="K8" i="9"/>
  <c r="K23" i="9"/>
  <c r="K32" i="9"/>
  <c r="K24" i="9"/>
  <c r="K25" i="9"/>
  <c r="K17" i="9"/>
  <c r="J6" i="9" l="1"/>
  <c r="J13" i="9"/>
  <c r="J27" i="9"/>
  <c r="J14" i="9"/>
  <c r="J11" i="9"/>
  <c r="J32" i="9"/>
  <c r="J25" i="9"/>
  <c r="J24" i="9"/>
  <c r="J7" i="9"/>
  <c r="J20" i="9"/>
  <c r="J19" i="9"/>
  <c r="I6" i="9"/>
  <c r="I15" i="9"/>
  <c r="I9" i="9"/>
  <c r="I32" i="9"/>
  <c r="I25" i="9"/>
  <c r="I7" i="9"/>
  <c r="I20" i="9"/>
  <c r="I18" i="9"/>
  <c r="I16" i="9"/>
  <c r="I12" i="9"/>
  <c r="H6" i="9"/>
  <c r="H22" i="9"/>
  <c r="H13" i="9"/>
  <c r="H27" i="9"/>
  <c r="H28" i="9"/>
  <c r="H24" i="9"/>
  <c r="H32" i="9"/>
  <c r="H9" i="9"/>
  <c r="H25" i="9"/>
  <c r="H7" i="9"/>
  <c r="H26" i="9"/>
  <c r="H16" i="9"/>
  <c r="G7" i="9"/>
  <c r="G6" i="9"/>
  <c r="G27" i="9"/>
  <c r="G12" i="9"/>
  <c r="G11" i="9"/>
  <c r="G18" i="9"/>
  <c r="G13" i="9"/>
  <c r="F7" i="9" l="1"/>
  <c r="F6" i="9"/>
  <c r="F27" i="9"/>
  <c r="F14" i="9"/>
  <c r="F9" i="9"/>
  <c r="F32" i="9"/>
  <c r="F8" i="9"/>
  <c r="F24" i="9"/>
  <c r="F12" i="9"/>
  <c r="F16" i="9"/>
  <c r="E6" i="9"/>
  <c r="E29" i="9"/>
  <c r="E24" i="9"/>
  <c r="E11" i="9"/>
  <c r="E27" i="9"/>
  <c r="E32" i="9"/>
  <c r="E25" i="9"/>
  <c r="E20" i="9"/>
  <c r="D15" i="9"/>
  <c r="D18" i="9"/>
  <c r="D7" i="9"/>
  <c r="D6" i="9"/>
  <c r="E154" i="6" l="1"/>
  <c r="F154" i="6"/>
  <c r="G154" i="6"/>
  <c r="H154" i="6"/>
  <c r="E224" i="6"/>
  <c r="F224" i="6"/>
  <c r="G224" i="6"/>
  <c r="H224" i="6"/>
  <c r="E178" i="6"/>
  <c r="F178" i="6"/>
  <c r="G178" i="6"/>
  <c r="H178" i="6"/>
  <c r="E104" i="6"/>
  <c r="F104" i="6"/>
  <c r="G104" i="6"/>
  <c r="H104" i="6"/>
  <c r="E86" i="6"/>
  <c r="F86" i="6"/>
  <c r="G86" i="6"/>
  <c r="H86" i="6"/>
  <c r="E62" i="6"/>
  <c r="F62" i="6"/>
  <c r="G62" i="6"/>
  <c r="H62" i="6"/>
  <c r="E130" i="6" l="1"/>
  <c r="G130" i="6"/>
  <c r="F130" i="6"/>
  <c r="H130" i="6"/>
  <c r="N17" i="9" l="1"/>
  <c r="O17" i="9" s="1"/>
  <c r="P17" i="9" s="1"/>
  <c r="N22" i="9"/>
  <c r="O22" i="9" s="1"/>
  <c r="P22" i="9" s="1"/>
  <c r="D154" i="6"/>
  <c r="D62" i="6"/>
  <c r="N31" i="9" l="1"/>
  <c r="O32" i="9" l="1"/>
  <c r="P32" i="9" s="1"/>
  <c r="O31" i="9"/>
  <c r="P31" i="9" s="1"/>
  <c r="N30" i="9"/>
  <c r="O30" i="9" s="1"/>
  <c r="P30" i="9" s="1"/>
  <c r="N29" i="9"/>
  <c r="O29" i="9" s="1"/>
  <c r="P29" i="9" s="1"/>
  <c r="N28" i="9"/>
  <c r="O28" i="9" s="1"/>
  <c r="P28" i="9" s="1"/>
  <c r="N27" i="9"/>
  <c r="O27" i="9" s="1"/>
  <c r="P27" i="9" s="1"/>
  <c r="N26" i="9"/>
  <c r="O26" i="9" s="1"/>
  <c r="P26" i="9" s="1"/>
  <c r="N25" i="9"/>
  <c r="O25" i="9" s="1"/>
  <c r="P25" i="9" s="1"/>
  <c r="N24" i="9"/>
  <c r="O24" i="9" s="1"/>
  <c r="P24" i="9" s="1"/>
  <c r="N23" i="9"/>
  <c r="O23" i="9" s="1"/>
  <c r="P23" i="9" s="1"/>
  <c r="N21" i="9"/>
  <c r="O21" i="9" s="1"/>
  <c r="P21" i="9" s="1"/>
  <c r="N20" i="9"/>
  <c r="O20" i="9" s="1"/>
  <c r="P20" i="9" s="1"/>
  <c r="N19" i="9"/>
  <c r="O19" i="9" s="1"/>
  <c r="P19" i="9" s="1"/>
  <c r="N18" i="9"/>
  <c r="O18" i="9" s="1"/>
  <c r="P18" i="9" s="1"/>
  <c r="N16" i="9"/>
  <c r="O16" i="9" s="1"/>
  <c r="P16" i="9" s="1"/>
  <c r="N15" i="9"/>
  <c r="O15" i="9" s="1"/>
  <c r="P15" i="9" s="1"/>
  <c r="N14" i="9"/>
  <c r="O14" i="9" s="1"/>
  <c r="P14" i="9" s="1"/>
  <c r="N13" i="9"/>
  <c r="O13" i="9" s="1"/>
  <c r="P13" i="9" s="1"/>
  <c r="N12" i="9"/>
  <c r="O12" i="9" s="1"/>
  <c r="P12" i="9" s="1"/>
  <c r="N11" i="9"/>
  <c r="O11" i="9" s="1"/>
  <c r="P11" i="9" s="1"/>
  <c r="N10" i="9"/>
  <c r="O10" i="9" s="1"/>
  <c r="P10" i="9" s="1"/>
  <c r="N9" i="9"/>
  <c r="O9" i="9" s="1"/>
  <c r="P9" i="9" s="1"/>
  <c r="N8" i="9"/>
  <c r="O8" i="9" s="1"/>
  <c r="P8" i="9" s="1"/>
  <c r="N7" i="9"/>
  <c r="O7" i="9" s="1"/>
  <c r="P7" i="9" s="1"/>
  <c r="N6" i="9"/>
  <c r="N33" i="9" l="1"/>
  <c r="O6" i="9"/>
  <c r="P6" i="9" s="1"/>
  <c r="D224" i="6" l="1"/>
  <c r="D178" i="6"/>
  <c r="D104" i="6"/>
  <c r="D86" i="6"/>
  <c r="H251" i="6" l="1"/>
  <c r="G251" i="6"/>
  <c r="E251" i="6"/>
  <c r="D251" i="6"/>
  <c r="F251" i="6"/>
  <c r="D130" i="6"/>
  <c r="G252" i="6" l="1"/>
  <c r="H252" i="6"/>
  <c r="D252" i="6"/>
  <c r="F252" i="6"/>
</calcChain>
</file>

<file path=xl/sharedStrings.xml><?xml version="1.0" encoding="utf-8"?>
<sst xmlns="http://schemas.openxmlformats.org/spreadsheetml/2006/main" count="692" uniqueCount="197">
  <si>
    <t>Меню приготавливаемых блюд</t>
  </si>
  <si>
    <t xml:space="preserve">Возрастная категория:    </t>
  </si>
  <si>
    <t>7-11 лет</t>
  </si>
  <si>
    <t>Прием пищи</t>
  </si>
  <si>
    <t>Наименование блюда</t>
  </si>
  <si>
    <t>Пищевые вещества</t>
  </si>
  <si>
    <t>Белки</t>
  </si>
  <si>
    <t>Жиры</t>
  </si>
  <si>
    <t xml:space="preserve">Углеводы </t>
  </si>
  <si>
    <t>Энергетическая ценность</t>
  </si>
  <si>
    <t>№ рецептуры</t>
  </si>
  <si>
    <t>Неделя 1 День 1</t>
  </si>
  <si>
    <t>Хлеб пшеничный</t>
  </si>
  <si>
    <t>Хлеб ржаной</t>
  </si>
  <si>
    <t>Неделя 1 День 2</t>
  </si>
  <si>
    <t>Пюре картофельное</t>
  </si>
  <si>
    <t>Чай с сахаром</t>
  </si>
  <si>
    <t>Неделя 1 День 3</t>
  </si>
  <si>
    <t>Сок</t>
  </si>
  <si>
    <t>Неделя 1 День 4</t>
  </si>
  <si>
    <t>Чай с сахаром, лимоном</t>
  </si>
  <si>
    <t>Вес блюда, г</t>
  </si>
  <si>
    <t>Неделя 1 День 5</t>
  </si>
  <si>
    <t>Среднее значение за 1 неделю:</t>
  </si>
  <si>
    <t>Неделя 2 День 1</t>
  </si>
  <si>
    <t>Неделя 2 День 2</t>
  </si>
  <si>
    <t>Неделя 2 День 3</t>
  </si>
  <si>
    <t>Неделя 2 День 4</t>
  </si>
  <si>
    <t>Неделя 2 День 5</t>
  </si>
  <si>
    <t>Среднее значение за 2 неделю:</t>
  </si>
  <si>
    <t>Среднее значение за 10 дней:</t>
  </si>
  <si>
    <t>Компот из сухофруктов</t>
  </si>
  <si>
    <t>норма</t>
  </si>
  <si>
    <t>Фрукт</t>
  </si>
  <si>
    <t>Завтрак</t>
  </si>
  <si>
    <t>Макароные изделия отварные</t>
  </si>
  <si>
    <t>Булочка сдобная</t>
  </si>
  <si>
    <t>ИТОГО:</t>
  </si>
  <si>
    <t>12-18 лет</t>
  </si>
  <si>
    <t>№</t>
  </si>
  <si>
    <t>Наименование группы продуктов</t>
  </si>
  <si>
    <t>Фактически выдано продуктов в нетто по дням на одного человека</t>
  </si>
  <si>
    <t>В среднем за день</t>
  </si>
  <si>
    <t>Отклонение от нормы</t>
  </si>
  <si>
    <t>%</t>
  </si>
  <si>
    <t>абс.</t>
  </si>
  <si>
    <t>1</t>
  </si>
  <si>
    <t>Хлеб ржаной (ржано-пшеничный)</t>
  </si>
  <si>
    <t>2</t>
  </si>
  <si>
    <t>3</t>
  </si>
  <si>
    <t>Мука пшеничная</t>
  </si>
  <si>
    <t>4</t>
  </si>
  <si>
    <t>Крупы, бобовые</t>
  </si>
  <si>
    <t>5</t>
  </si>
  <si>
    <t>Макаронные изделия</t>
  </si>
  <si>
    <t>6</t>
  </si>
  <si>
    <t>Картофель</t>
  </si>
  <si>
    <t>7</t>
  </si>
  <si>
    <t>8</t>
  </si>
  <si>
    <t>Фрукты (плоды) свежие</t>
  </si>
  <si>
    <t>9</t>
  </si>
  <si>
    <t>Фрукты (плоды) сухие, в т.ч. шиповник</t>
  </si>
  <si>
    <t>10</t>
  </si>
  <si>
    <t>Соки плодоовощные, напитки витаминизированные, в т.ч. инстантные</t>
  </si>
  <si>
    <t>11</t>
  </si>
  <si>
    <t>Рыба-филе</t>
  </si>
  <si>
    <t>15</t>
  </si>
  <si>
    <t>Молоко (массовая доля жира 2,5%, 3,2%)</t>
  </si>
  <si>
    <t>Творог (массовая доля жира не более 9%)</t>
  </si>
  <si>
    <t>Сметана (массовая доля жира не более 15%)</t>
  </si>
  <si>
    <t>Масло сливочное</t>
  </si>
  <si>
    <t>Масло растительное</t>
  </si>
  <si>
    <t>Чай</t>
  </si>
  <si>
    <t>Какао</t>
  </si>
  <si>
    <t>Дрожжи хлебопекарные</t>
  </si>
  <si>
    <t>Соль</t>
  </si>
  <si>
    <t>Ведомость контроля за рационом питания за 10 дней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</si>
  <si>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</si>
  <si>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</si>
  <si>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</si>
  <si>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</si>
  <si>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</si>
  <si>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</si>
  <si>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</si>
  <si>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</si>
  <si>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</si>
  <si>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</si>
  <si>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Овощи </t>
  </si>
  <si>
    <t>Мясо 1 кат.</t>
  </si>
  <si>
    <t xml:space="preserve">Птица </t>
  </si>
  <si>
    <t xml:space="preserve">Яйцо </t>
  </si>
  <si>
    <t>Сахар</t>
  </si>
  <si>
    <t xml:space="preserve">Кофейный напиток </t>
  </si>
  <si>
    <t>Норма продукта (нетто, г)</t>
  </si>
  <si>
    <t>Субпродукты (печень, язык, сердце), колбаса</t>
  </si>
  <si>
    <t>Плов из мяса</t>
  </si>
  <si>
    <t>Чай  с сахаром</t>
  </si>
  <si>
    <t>Кукуруза консервированная</t>
  </si>
  <si>
    <t xml:space="preserve">Сыр </t>
  </si>
  <si>
    <t>Рулет мясной с яйцом, маслом</t>
  </si>
  <si>
    <t>Печень по-строгановски</t>
  </si>
  <si>
    <t>Сыр</t>
  </si>
  <si>
    <t>Какао с молоком</t>
  </si>
  <si>
    <t>Кофейный напиток с молоком</t>
  </si>
  <si>
    <t>Икра кабачковая</t>
  </si>
  <si>
    <t>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  Пермь 2021 г.</t>
  </si>
  <si>
    <t>пром.</t>
  </si>
  <si>
    <t>*В рационе питания при приготовлении блюд используется соль пищевая поваренная йодированная.</t>
  </si>
  <si>
    <t>Каша пшенная</t>
  </si>
  <si>
    <t>1 СМЕНА</t>
  </si>
  <si>
    <t>Каша рисовая гарнирная</t>
  </si>
  <si>
    <t xml:space="preserve">Жаркое по-домашнему с филе куриным </t>
  </si>
  <si>
    <t>Овощи свежие</t>
  </si>
  <si>
    <t>Вес продукта нетто, гр.</t>
  </si>
  <si>
    <t>филе куры</t>
  </si>
  <si>
    <t>молоко</t>
  </si>
  <si>
    <t>хлеб</t>
  </si>
  <si>
    <t>масло растительное</t>
  </si>
  <si>
    <t xml:space="preserve">соль </t>
  </si>
  <si>
    <t>масло сливочное</t>
  </si>
  <si>
    <t>макаронные изделия</t>
  </si>
  <si>
    <t>сок</t>
  </si>
  <si>
    <t>хлеб ржаной</t>
  </si>
  <si>
    <t>хлеб пшеничный</t>
  </si>
  <si>
    <t>сухари</t>
  </si>
  <si>
    <t>картофель</t>
  </si>
  <si>
    <t>сахар</t>
  </si>
  <si>
    <t>какао-порошок</t>
  </si>
  <si>
    <t>фрукт</t>
  </si>
  <si>
    <t>лук репч.</t>
  </si>
  <si>
    <t>томатное пюре</t>
  </si>
  <si>
    <t>мука пшеничная</t>
  </si>
  <si>
    <t>крупа рисовая</t>
  </si>
  <si>
    <t>смесь сухофруктов</t>
  </si>
  <si>
    <t>лимон. к-та</t>
  </si>
  <si>
    <t>томатная паста</t>
  </si>
  <si>
    <t>чай черный байховый</t>
  </si>
  <si>
    <t>яйцо куриное</t>
  </si>
  <si>
    <t>Рулет мясной с яйцом</t>
  </si>
  <si>
    <t>пшено</t>
  </si>
  <si>
    <t>лимон</t>
  </si>
  <si>
    <t>крупа гречневая</t>
  </si>
  <si>
    <t>рыба</t>
  </si>
  <si>
    <t>печень говяжья</t>
  </si>
  <si>
    <t>сметана</t>
  </si>
  <si>
    <t>ягоды</t>
  </si>
  <si>
    <t>овощи свежие</t>
  </si>
  <si>
    <t>морковь</t>
  </si>
  <si>
    <t>томтное пюре</t>
  </si>
  <si>
    <t xml:space="preserve">кофейный напиток </t>
  </si>
  <si>
    <t>молоко сгущенное</t>
  </si>
  <si>
    <t>творог</t>
  </si>
  <si>
    <t>крупа манная</t>
  </si>
  <si>
    <t>ванилин</t>
  </si>
  <si>
    <t>дрожжи</t>
  </si>
  <si>
    <t>18-22,5</t>
  </si>
  <si>
    <t>18,4-23</t>
  </si>
  <si>
    <t>76,6-95,8</t>
  </si>
  <si>
    <t>544-680</t>
  </si>
  <si>
    <t>Гуляш мясной</t>
  </si>
  <si>
    <t>соль</t>
  </si>
  <si>
    <t xml:space="preserve">макароные изделия </t>
  </si>
  <si>
    <t>мясо</t>
  </si>
  <si>
    <t>лук</t>
  </si>
  <si>
    <t>кукуруза консервированная</t>
  </si>
  <si>
    <t xml:space="preserve">смесь сухофруктов </t>
  </si>
  <si>
    <t>лимонная кислота, 2%</t>
  </si>
  <si>
    <t>лук репчатый</t>
  </si>
  <si>
    <t>яйцо</t>
  </si>
  <si>
    <t xml:space="preserve">лимон </t>
  </si>
  <si>
    <t>печень</t>
  </si>
  <si>
    <t>Салат из свежих помидоров и огурцов</t>
  </si>
  <si>
    <t>помидоры свежие</t>
  </si>
  <si>
    <t>огурцы свежие</t>
  </si>
  <si>
    <t xml:space="preserve">Биточки куриные </t>
  </si>
  <si>
    <t>Рагу из овощей</t>
  </si>
  <si>
    <t>капуста</t>
  </si>
  <si>
    <t>свекла</t>
  </si>
  <si>
    <t>Рыба, запеченная в омлете</t>
  </si>
  <si>
    <t xml:space="preserve">яйцо </t>
  </si>
  <si>
    <t>мясо 1 кат. (говядина)</t>
  </si>
  <si>
    <t>Каша рисовая рассыпчатая</t>
  </si>
  <si>
    <t>ТТК 1</t>
  </si>
  <si>
    <t>ТТК 3</t>
  </si>
  <si>
    <t>ТТК 2</t>
  </si>
  <si>
    <t xml:space="preserve">Котлета "Школьная" </t>
  </si>
  <si>
    <t>Каша гречневая рассып.</t>
  </si>
  <si>
    <t>Котлета рыбная</t>
  </si>
  <si>
    <t>Напиток клюквенный</t>
  </si>
  <si>
    <t>Запеканка из творога с молоком сгущ.</t>
  </si>
  <si>
    <t>115/40</t>
  </si>
  <si>
    <t>279/471</t>
  </si>
  <si>
    <t>Сдоба обыкновенная</t>
  </si>
  <si>
    <t>15,4 - 20</t>
  </si>
  <si>
    <t>15,9 - 19,8</t>
  </si>
  <si>
    <t>67 - 83,8</t>
  </si>
  <si>
    <t>470 - 587,5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</si>
</sst>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.00;[Red]0.00"/>
    <numFmt numFmtId="166" formatCode="0.0;[Red]0.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Arial"/>
      <family val="2"/>
      <charset val="204"/>
    </font>
    <font>
      <i/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" xfId="0" applyFill="1" applyBorder="1"/>
    <xf numFmtId="0" fontId="7" fillId="0" borderId="8" xfId="0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0" xfId="2" applyAlignment="1">
      <alignment horizontal="left"/>
    </xf>
    <xf numFmtId="0" fontId="10" fillId="0" borderId="0" xfId="2" applyAlignment="1">
      <alignment horizontal="right"/>
    </xf>
    <xf numFmtId="0" fontId="10" fillId="0" borderId="0" xfId="2" applyAlignment="1">
      <alignment horizontal="center"/>
    </xf>
    <xf numFmtId="0" fontId="10" fillId="0" borderId="0" xfId="2"/>
    <xf numFmtId="0" fontId="10" fillId="0" borderId="11" xfId="2" applyBorder="1" applyAlignment="1">
      <alignment horizontal="center" vertical="center" wrapText="1"/>
    </xf>
    <xf numFmtId="0" fontId="10" fillId="0" borderId="10" xfId="2" applyBorder="1" applyAlignment="1">
      <alignment horizontal="center" vertical="top"/>
    </xf>
    <xf numFmtId="0" fontId="10" fillId="0" borderId="10" xfId="2" applyBorder="1" applyAlignment="1">
      <alignment horizontal="left" vertical="top" wrapText="1"/>
    </xf>
    <xf numFmtId="0" fontId="10" fillId="0" borderId="11" xfId="2" applyBorder="1" applyAlignment="1">
      <alignment horizontal="center" vertical="top"/>
    </xf>
    <xf numFmtId="1" fontId="10" fillId="0" borderId="11" xfId="2" applyNumberFormat="1" applyBorder="1" applyAlignment="1">
      <alignment horizontal="center"/>
    </xf>
    <xf numFmtId="0" fontId="10" fillId="0" borderId="13" xfId="2" applyBorder="1" applyAlignment="1">
      <alignment horizontal="left"/>
    </xf>
    <xf numFmtId="0" fontId="10" fillId="0" borderId="13" xfId="2" applyBorder="1" applyAlignment="1">
      <alignment horizontal="right"/>
    </xf>
    <xf numFmtId="164" fontId="14" fillId="0" borderId="11" xfId="2" applyNumberFormat="1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top" wrapText="1"/>
    </xf>
    <xf numFmtId="1" fontId="14" fillId="0" borderId="13" xfId="2" applyNumberFormat="1" applyFont="1" applyBorder="1" applyAlignment="1">
      <alignment horizontal="center"/>
    </xf>
    <xf numFmtId="0" fontId="10" fillId="0" borderId="10" xfId="2" applyFill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17" fillId="0" borderId="0" xfId="0" applyFont="1" applyBorder="1" applyAlignment="1">
      <alignment horizontal="center" vertical="top" wrapText="1"/>
    </xf>
    <xf numFmtId="0" fontId="8" fillId="0" borderId="1" xfId="0" applyFont="1" applyBorder="1"/>
    <xf numFmtId="0" fontId="8" fillId="0" borderId="0" xfId="0" applyFont="1" applyBorder="1"/>
    <xf numFmtId="0" fontId="19" fillId="0" borderId="14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22" fillId="0" borderId="1" xfId="0" applyFont="1" applyBorder="1" applyAlignment="1">
      <alignment horizontal="center"/>
    </xf>
    <xf numFmtId="0" fontId="10" fillId="0" borderId="0" xfId="2" applyFill="1" applyAlignment="1">
      <alignment horizontal="left"/>
    </xf>
    <xf numFmtId="0" fontId="10" fillId="0" borderId="0" xfId="2" applyFill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6" fillId="0" borderId="15" xfId="0" applyFont="1" applyBorder="1"/>
    <xf numFmtId="0" fontId="8" fillId="0" borderId="15" xfId="0" applyFont="1" applyBorder="1"/>
    <xf numFmtId="0" fontId="8" fillId="0" borderId="15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center" vertical="center" wrapText="1"/>
    </xf>
    <xf numFmtId="1" fontId="10" fillId="0" borderId="10" xfId="2" applyNumberFormat="1" applyBorder="1" applyAlignment="1">
      <alignment horizontal="center"/>
    </xf>
    <xf numFmtId="0" fontId="10" fillId="0" borderId="9" xfId="2" applyBorder="1" applyAlignment="1">
      <alignment horizontal="left"/>
    </xf>
    <xf numFmtId="0" fontId="10" fillId="0" borderId="9" xfId="2" applyFill="1" applyBorder="1" applyAlignment="1">
      <alignment horizontal="left"/>
    </xf>
    <xf numFmtId="0" fontId="10" fillId="0" borderId="9" xfId="2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11" xfId="2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0" borderId="15" xfId="0" applyBorder="1"/>
    <xf numFmtId="0" fontId="0" fillId="0" borderId="15" xfId="0" applyFill="1" applyBorder="1"/>
    <xf numFmtId="0" fontId="0" fillId="0" borderId="15" xfId="0" applyFont="1" applyFill="1" applyBorder="1"/>
    <xf numFmtId="0" fontId="0" fillId="0" borderId="15" xfId="0" applyFont="1" applyBorder="1"/>
    <xf numFmtId="0" fontId="24" fillId="0" borderId="15" xfId="0" applyFont="1" applyBorder="1" applyAlignment="1">
      <alignment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5" xfId="0" applyFont="1" applyFill="1" applyBorder="1" applyAlignment="1">
      <alignment horizontal="center" vertical="top" wrapText="1"/>
    </xf>
    <xf numFmtId="0" fontId="1" fillId="0" borderId="15" xfId="0" applyFont="1" applyBorder="1"/>
    <xf numFmtId="164" fontId="1" fillId="0" borderId="15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1" fillId="0" borderId="15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6" fontId="3" fillId="0" borderId="15" xfId="0" applyNumberFormat="1" applyFont="1" applyBorder="1" applyAlignment="1">
      <alignment horizontal="center"/>
    </xf>
    <xf numFmtId="164" fontId="10" fillId="0" borderId="11" xfId="2" applyNumberFormat="1" applyFont="1" applyFill="1" applyBorder="1" applyAlignment="1">
      <alignment horizontal="center" vertical="center" wrapText="1"/>
    </xf>
    <xf numFmtId="164" fontId="10" fillId="0" borderId="11" xfId="2" applyNumberFormat="1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top" wrapText="1"/>
    </xf>
    <xf numFmtId="0" fontId="10" fillId="0" borderId="10" xfId="2" applyFont="1" applyBorder="1" applyAlignment="1">
      <alignment horizontal="left" vertical="top" wrapText="1"/>
    </xf>
    <xf numFmtId="166" fontId="8" fillId="0" borderId="16" xfId="0" applyNumberFormat="1" applyFont="1" applyFill="1" applyBorder="1" applyAlignment="1">
      <alignment horizontal="center"/>
    </xf>
    <xf numFmtId="166" fontId="17" fillId="0" borderId="16" xfId="0" applyNumberFormat="1" applyFont="1" applyFill="1" applyBorder="1" applyAlignment="1">
      <alignment horizontal="center" vertical="top" wrapText="1"/>
    </xf>
    <xf numFmtId="166" fontId="18" fillId="0" borderId="16" xfId="0" applyNumberFormat="1" applyFont="1" applyFill="1" applyBorder="1" applyAlignment="1">
      <alignment horizontal="center" vertical="center" wrapText="1"/>
    </xf>
    <xf numFmtId="166" fontId="10" fillId="0" borderId="10" xfId="2" applyNumberFormat="1" applyBorder="1" applyAlignment="1">
      <alignment horizontal="center" vertical="top"/>
    </xf>
    <xf numFmtId="0" fontId="6" fillId="0" borderId="1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10" fillId="0" borderId="10" xfId="2" applyBorder="1" applyAlignment="1">
      <alignment horizontal="center" vertical="center" wrapText="1"/>
    </xf>
    <xf numFmtId="0" fontId="10" fillId="0" borderId="12" xfId="2" applyBorder="1" applyAlignment="1">
      <alignment horizontal="center" vertical="center" wrapText="1"/>
    </xf>
    <xf numFmtId="0" fontId="10" fillId="0" borderId="11" xfId="2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left" wrapText="1"/>
    </xf>
    <xf numFmtId="0" fontId="10" fillId="0" borderId="10" xfId="2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644525</xdr:colOff>
      <xdr:row>0</xdr:row>
      <xdr:rowOff>0</xdr:rowOff>
    </xdr:from>
    <xdr:to>
      <xdr:col>7</xdr:col>
      <xdr:colOff>333375</xdr:colOff>
      <xdr:row>1</xdr:row>
      <xdr:rowOff>5788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690" t="9335" r="15423" b="6203"/>
        <a:stretch/>
      </xdr:blipFill>
      <xdr:spPr>
        <a:xfrm>
          <a:off x="644525" y="0"/>
          <a:ext cx="7165975" cy="5054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901700</xdr:colOff>
      <xdr:row>0</xdr:row>
      <xdr:rowOff>0</xdr:rowOff>
    </xdr:from>
    <xdr:to>
      <xdr:col>7</xdr:col>
      <xdr:colOff>123541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690" t="9445" r="15336" b="5382"/>
        <a:stretch/>
      </xdr:blipFill>
      <xdr:spPr>
        <a:xfrm>
          <a:off x="901700" y="0"/>
          <a:ext cx="6460841" cy="4587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76;&#1083;&#1103;%20&#1101;&#1082;&#1089;&#1087;&#1077;&#1088;&#1090;&#1080;&#1079;&#1099;%20&#1084;&#1077;&#1085;&#1102;%20&#1055;&#1077;&#1088;&#1084;&#1100;\10%20&#1076;&#1085;&#1077;&#1074;.%201%20&#1089;&#1084;&#1077;&#1085;&#1072;%20&#1076;&#1083;&#1103;%20&#1088;&#1086;&#1089;&#1087;&#1086;&#1090;&#1088;.%20&#1074;%20&#1055;&#1077;&#1088;&#1084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нормы 7-11"/>
    </sheetNames>
    <sheetDataSet>
      <sheetData sheetId="0">
        <row r="9">
          <cell r="C9">
            <v>33.6</v>
          </cell>
        </row>
        <row r="10">
          <cell r="C10">
            <v>23.8</v>
          </cell>
        </row>
        <row r="11">
          <cell r="C11">
            <v>8.8000000000000007</v>
          </cell>
        </row>
        <row r="12">
          <cell r="C12">
            <v>4.2</v>
          </cell>
        </row>
        <row r="15">
          <cell r="C15">
            <v>59.3</v>
          </cell>
        </row>
        <row r="16">
          <cell r="C16">
            <v>17.7</v>
          </cell>
        </row>
        <row r="17">
          <cell r="C17">
            <v>14.2</v>
          </cell>
        </row>
        <row r="18">
          <cell r="C18">
            <v>1.8</v>
          </cell>
        </row>
        <row r="19">
          <cell r="C19">
            <v>0.3</v>
          </cell>
        </row>
        <row r="21">
          <cell r="C21">
            <v>5</v>
          </cell>
        </row>
        <row r="23">
          <cell r="C23">
            <v>37.5</v>
          </cell>
        </row>
        <row r="24">
          <cell r="C24">
            <v>30</v>
          </cell>
        </row>
        <row r="25">
          <cell r="C25">
            <v>16</v>
          </cell>
        </row>
        <row r="26">
          <cell r="C26">
            <v>15.5</v>
          </cell>
        </row>
        <row r="27">
          <cell r="C27">
            <v>4.2</v>
          </cell>
        </row>
        <row r="28">
          <cell r="C28">
            <v>0.34</v>
          </cell>
        </row>
        <row r="29">
          <cell r="C29">
            <v>15</v>
          </cell>
        </row>
        <row r="30">
          <cell r="C30">
            <v>1.2</v>
          </cell>
        </row>
        <row r="31">
          <cell r="C31">
            <v>1.2</v>
          </cell>
        </row>
        <row r="33">
          <cell r="C33">
            <v>200</v>
          </cell>
        </row>
        <row r="35">
          <cell r="C35">
            <v>45</v>
          </cell>
        </row>
        <row r="37">
          <cell r="C37">
            <v>40</v>
          </cell>
        </row>
        <row r="41">
          <cell r="C41">
            <v>98</v>
          </cell>
        </row>
        <row r="42">
          <cell r="C42">
            <v>32</v>
          </cell>
        </row>
        <row r="43">
          <cell r="C43">
            <v>20</v>
          </cell>
        </row>
        <row r="45">
          <cell r="C45">
            <v>2</v>
          </cell>
        </row>
        <row r="46">
          <cell r="C46">
            <v>1</v>
          </cell>
        </row>
        <row r="48">
          <cell r="C48">
            <v>121.5</v>
          </cell>
        </row>
        <row r="49">
          <cell r="C49">
            <v>22.5</v>
          </cell>
        </row>
        <row r="50">
          <cell r="C50">
            <v>6.75</v>
          </cell>
        </row>
        <row r="51">
          <cell r="C51">
            <v>0.4</v>
          </cell>
        </row>
        <row r="53">
          <cell r="C53">
            <v>100</v>
          </cell>
        </row>
        <row r="54">
          <cell r="C54">
            <v>10</v>
          </cell>
        </row>
        <row r="55">
          <cell r="C55">
            <v>2.4</v>
          </cell>
        </row>
        <row r="57">
          <cell r="C57">
            <v>25</v>
          </cell>
        </row>
        <row r="59">
          <cell r="C59">
            <v>25</v>
          </cell>
        </row>
        <row r="63">
          <cell r="C63">
            <v>103.7</v>
          </cell>
        </row>
        <row r="64">
          <cell r="C64">
            <v>6</v>
          </cell>
        </row>
        <row r="65">
          <cell r="C65">
            <v>6</v>
          </cell>
        </row>
        <row r="66">
          <cell r="C66">
            <v>5.5</v>
          </cell>
        </row>
        <row r="67">
          <cell r="C67">
            <v>3.1</v>
          </cell>
        </row>
        <row r="68">
          <cell r="C68">
            <v>0.4</v>
          </cell>
        </row>
        <row r="70">
          <cell r="C70">
            <v>66.7</v>
          </cell>
        </row>
        <row r="71">
          <cell r="C71">
            <v>3.3</v>
          </cell>
        </row>
        <row r="73">
          <cell r="C73">
            <v>34.299999999999997</v>
          </cell>
        </row>
        <row r="75">
          <cell r="C75">
            <v>3.8</v>
          </cell>
        </row>
        <row r="77">
          <cell r="C77">
            <v>20</v>
          </cell>
        </row>
        <row r="78">
          <cell r="C78">
            <v>10</v>
          </cell>
        </row>
        <row r="81">
          <cell r="C81">
            <v>20</v>
          </cell>
        </row>
        <row r="83">
          <cell r="C83">
            <v>25</v>
          </cell>
        </row>
        <row r="87">
          <cell r="C87">
            <v>200</v>
          </cell>
        </row>
        <row r="89">
          <cell r="C89">
            <v>70</v>
          </cell>
        </row>
        <row r="90">
          <cell r="C90">
            <v>104</v>
          </cell>
        </row>
        <row r="91">
          <cell r="C91">
            <v>10</v>
          </cell>
        </row>
        <row r="92">
          <cell r="C92">
            <v>7.8</v>
          </cell>
        </row>
        <row r="93">
          <cell r="C93">
            <v>6</v>
          </cell>
        </row>
        <row r="94">
          <cell r="C94">
            <v>0.4</v>
          </cell>
        </row>
        <row r="96">
          <cell r="C96">
            <v>2.4</v>
          </cell>
        </row>
        <row r="97">
          <cell r="C97">
            <v>7</v>
          </cell>
        </row>
        <row r="98">
          <cell r="C98">
            <v>160</v>
          </cell>
        </row>
        <row r="100">
          <cell r="C100">
            <v>15</v>
          </cell>
        </row>
        <row r="102">
          <cell r="C102">
            <v>15</v>
          </cell>
        </row>
        <row r="106">
          <cell r="C106">
            <v>70</v>
          </cell>
        </row>
        <row r="109">
          <cell r="C109">
            <v>43.6</v>
          </cell>
        </row>
        <row r="110">
          <cell r="C110">
            <v>40.6</v>
          </cell>
        </row>
        <row r="111">
          <cell r="C111">
            <v>9.1</v>
          </cell>
        </row>
        <row r="112">
          <cell r="C112">
            <v>5</v>
          </cell>
        </row>
        <row r="113">
          <cell r="C113">
            <v>0.3</v>
          </cell>
        </row>
        <row r="115">
          <cell r="C115">
            <v>38.5</v>
          </cell>
        </row>
        <row r="116">
          <cell r="C116">
            <v>0.2</v>
          </cell>
        </row>
        <row r="117">
          <cell r="C117">
            <v>3.8</v>
          </cell>
        </row>
        <row r="119">
          <cell r="C119">
            <v>1</v>
          </cell>
        </row>
        <row r="120">
          <cell r="C120">
            <v>10</v>
          </cell>
        </row>
        <row r="121">
          <cell r="C121">
            <v>7.2</v>
          </cell>
        </row>
        <row r="123">
          <cell r="C123">
            <v>10</v>
          </cell>
        </row>
        <row r="125">
          <cell r="C125">
            <v>20</v>
          </cell>
        </row>
        <row r="127">
          <cell r="C127">
            <v>35</v>
          </cell>
        </row>
        <row r="132">
          <cell r="C132">
            <v>70</v>
          </cell>
        </row>
        <row r="134">
          <cell r="C134">
            <v>26</v>
          </cell>
        </row>
        <row r="135">
          <cell r="C135">
            <v>24.7</v>
          </cell>
        </row>
        <row r="136">
          <cell r="C136">
            <v>13</v>
          </cell>
        </row>
        <row r="137">
          <cell r="C137">
            <v>11</v>
          </cell>
        </row>
        <row r="138">
          <cell r="C138">
            <v>6.5</v>
          </cell>
        </row>
        <row r="139">
          <cell r="C139">
            <v>2.6</v>
          </cell>
        </row>
        <row r="140">
          <cell r="C140">
            <v>0.3</v>
          </cell>
        </row>
        <row r="142">
          <cell r="C142">
            <v>5</v>
          </cell>
        </row>
        <row r="144">
          <cell r="C144">
            <v>45.8</v>
          </cell>
        </row>
        <row r="145">
          <cell r="C145">
            <v>0.2</v>
          </cell>
        </row>
        <row r="146">
          <cell r="C146">
            <v>3.8</v>
          </cell>
        </row>
        <row r="148">
          <cell r="C148">
            <v>200</v>
          </cell>
        </row>
        <row r="150">
          <cell r="C150">
            <v>30</v>
          </cell>
        </row>
        <row r="152">
          <cell r="C152">
            <v>30</v>
          </cell>
        </row>
        <row r="156">
          <cell r="C156">
            <v>50</v>
          </cell>
        </row>
        <row r="157">
          <cell r="C157">
            <v>19</v>
          </cell>
        </row>
        <row r="158">
          <cell r="C158">
            <v>14</v>
          </cell>
        </row>
        <row r="159">
          <cell r="C159">
            <v>1</v>
          </cell>
        </row>
        <row r="160">
          <cell r="C160">
            <v>2</v>
          </cell>
        </row>
        <row r="161">
          <cell r="C161">
            <v>0.4</v>
          </cell>
        </row>
        <row r="163">
          <cell r="C163">
            <v>121.5</v>
          </cell>
        </row>
        <row r="164">
          <cell r="C164">
            <v>22.5</v>
          </cell>
        </row>
        <row r="165">
          <cell r="C165">
            <v>6.75</v>
          </cell>
        </row>
        <row r="166">
          <cell r="C166">
            <v>0.4</v>
          </cell>
        </row>
        <row r="168">
          <cell r="C168">
            <v>20</v>
          </cell>
        </row>
        <row r="169">
          <cell r="C169">
            <v>10</v>
          </cell>
        </row>
        <row r="172">
          <cell r="C172">
            <v>200</v>
          </cell>
        </row>
        <row r="174">
          <cell r="C174">
            <v>30</v>
          </cell>
        </row>
        <row r="176">
          <cell r="C176">
            <v>30</v>
          </cell>
        </row>
        <row r="180">
          <cell r="C180">
            <v>70</v>
          </cell>
        </row>
        <row r="181">
          <cell r="C181">
            <v>0.1</v>
          </cell>
        </row>
        <row r="183">
          <cell r="C183">
            <v>100</v>
          </cell>
        </row>
        <row r="184">
          <cell r="C184">
            <v>4</v>
          </cell>
        </row>
        <row r="185">
          <cell r="C185">
            <v>0.6</v>
          </cell>
        </row>
        <row r="186">
          <cell r="C186">
            <v>20</v>
          </cell>
        </row>
        <row r="187">
          <cell r="C187">
            <v>1</v>
          </cell>
        </row>
        <row r="188">
          <cell r="C188">
            <v>1</v>
          </cell>
        </row>
        <row r="190">
          <cell r="C190">
            <v>34</v>
          </cell>
        </row>
        <row r="191">
          <cell r="C191">
            <v>4</v>
          </cell>
        </row>
        <row r="192">
          <cell r="C192">
            <v>1</v>
          </cell>
        </row>
        <row r="194">
          <cell r="C194">
            <v>20</v>
          </cell>
        </row>
        <row r="195">
          <cell r="C195">
            <v>10</v>
          </cell>
        </row>
        <row r="197">
          <cell r="C197">
            <v>15</v>
          </cell>
        </row>
        <row r="199">
          <cell r="C199">
            <v>30</v>
          </cell>
        </row>
        <row r="201">
          <cell r="C201">
            <v>10</v>
          </cell>
        </row>
        <row r="205">
          <cell r="C205">
            <v>100</v>
          </cell>
        </row>
        <row r="208">
          <cell r="C208">
            <v>72.8</v>
          </cell>
        </row>
        <row r="209">
          <cell r="C209">
            <v>55.2</v>
          </cell>
        </row>
        <row r="210">
          <cell r="C210">
            <v>17.600000000000001</v>
          </cell>
        </row>
        <row r="211">
          <cell r="C211">
            <v>4</v>
          </cell>
        </row>
        <row r="212">
          <cell r="C212">
            <v>5.2</v>
          </cell>
        </row>
        <row r="213">
          <cell r="C213">
            <v>8</v>
          </cell>
        </row>
        <row r="214">
          <cell r="C214">
            <v>0.8</v>
          </cell>
        </row>
        <row r="216">
          <cell r="C216">
            <v>2.4</v>
          </cell>
        </row>
        <row r="217">
          <cell r="C217">
            <v>7</v>
          </cell>
        </row>
        <row r="218">
          <cell r="C218">
            <v>160</v>
          </cell>
        </row>
        <row r="220">
          <cell r="C220">
            <v>15</v>
          </cell>
        </row>
        <row r="222">
          <cell r="C222">
            <v>40</v>
          </cell>
        </row>
        <row r="226">
          <cell r="C226">
            <v>105.8</v>
          </cell>
        </row>
        <row r="227">
          <cell r="C227">
            <v>6.9</v>
          </cell>
        </row>
        <row r="228">
          <cell r="C228">
            <v>6.9</v>
          </cell>
        </row>
        <row r="229">
          <cell r="C229">
            <v>4.5999999999999996</v>
          </cell>
        </row>
        <row r="230">
          <cell r="C230">
            <v>3.45</v>
          </cell>
        </row>
        <row r="232">
          <cell r="C232">
            <v>3.45</v>
          </cell>
        </row>
        <row r="233">
          <cell r="C233">
            <v>2.2999999999999998</v>
          </cell>
        </row>
        <row r="234">
          <cell r="C234">
            <v>0.2</v>
          </cell>
        </row>
        <row r="236">
          <cell r="C236">
            <v>40</v>
          </cell>
        </row>
        <row r="238">
          <cell r="C238">
            <v>36</v>
          </cell>
        </row>
        <row r="239">
          <cell r="C239">
            <v>3.7</v>
          </cell>
        </row>
        <row r="240">
          <cell r="C240">
            <v>2.6</v>
          </cell>
        </row>
        <row r="242">
          <cell r="C242">
            <v>0.56000000000000005</v>
          </cell>
        </row>
        <row r="243">
          <cell r="C243">
            <v>0.5</v>
          </cell>
        </row>
        <row r="244">
          <cell r="C244">
            <v>0.5</v>
          </cell>
        </row>
        <row r="246">
          <cell r="C246">
            <v>1</v>
          </cell>
        </row>
        <row r="247">
          <cell r="C247">
            <v>3</v>
          </cell>
        </row>
        <row r="249">
          <cell r="C249">
            <v>150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0"/>
  <sheetViews>
    <sheetView zoomScale="60" zoomScaleNormal="60" workbookViewId="0">
      <selection activeCell="N1" sqref="N1"/>
    </sheetView>
  </sheetViews>
  <sheetFormatPr defaultRowHeight="15" x14ac:dyDescent="0.25"/>
  <cols>
    <col min="1" max="1" width="21.5703125" customWidth="1"/>
    <col min="2" max="2" width="35.5703125" customWidth="1"/>
    <col min="3" max="3" width="12" style="11" customWidth="1"/>
    <col min="4" max="4" width="10.7109375" style="1" customWidth="1"/>
    <col min="5" max="5" width="10.5703125" style="1" customWidth="1"/>
    <col min="6" max="6" width="11.140625" style="1" customWidth="1"/>
    <col min="7" max="7" width="10.7109375" style="1" customWidth="1"/>
    <col min="8" max="8" width="9.7109375" style="1" customWidth="1"/>
    <col min="9" max="9" width="9.140625" style="1" customWidth="1"/>
  </cols>
  <sheetData>
    <row r="1" spans="1:9" ht="397.5" customHeight="1" x14ac:dyDescent="0.25">
      <c r="A1" s="121"/>
      <c r="B1" s="121"/>
      <c r="C1" s="121"/>
      <c r="D1" s="121"/>
      <c r="E1" s="121"/>
      <c r="F1" s="121"/>
      <c r="G1" s="121"/>
      <c r="H1" s="121"/>
      <c r="I1" s="121"/>
    </row>
    <row r="3" spans="1:9" ht="21" x14ac:dyDescent="0.25">
      <c r="B3" s="92" t="s">
        <v>109</v>
      </c>
      <c r="C3" s="92"/>
      <c r="D3" s="92"/>
      <c r="E3" s="92"/>
      <c r="F3" s="92"/>
    </row>
    <row r="4" spans="1:9" ht="21" x14ac:dyDescent="0.35">
      <c r="B4" s="93" t="s">
        <v>0</v>
      </c>
      <c r="C4" s="93"/>
      <c r="D4" s="93"/>
      <c r="E4" s="93"/>
      <c r="F4" s="93"/>
    </row>
    <row r="5" spans="1:9" x14ac:dyDescent="0.25">
      <c r="A5" t="s">
        <v>1</v>
      </c>
      <c r="B5" t="s">
        <v>2</v>
      </c>
    </row>
    <row r="7" spans="1:9" ht="19.5" customHeight="1" x14ac:dyDescent="0.25">
      <c r="A7" s="94" t="s">
        <v>3</v>
      </c>
      <c r="B7" s="94" t="s">
        <v>4</v>
      </c>
      <c r="C7" s="94" t="s">
        <v>113</v>
      </c>
      <c r="D7" s="94" t="s">
        <v>21</v>
      </c>
      <c r="E7" s="96" t="s">
        <v>5</v>
      </c>
      <c r="F7" s="97"/>
      <c r="G7" s="98"/>
      <c r="H7" s="94" t="s">
        <v>9</v>
      </c>
      <c r="I7" s="94" t="s">
        <v>10</v>
      </c>
    </row>
    <row r="8" spans="1:9" ht="20.25" customHeight="1" x14ac:dyDescent="0.25">
      <c r="A8" s="95"/>
      <c r="B8" s="95"/>
      <c r="C8" s="95"/>
      <c r="D8" s="95"/>
      <c r="E8" s="62" t="s">
        <v>6</v>
      </c>
      <c r="F8" s="62" t="s">
        <v>7</v>
      </c>
      <c r="G8" s="62" t="s">
        <v>8</v>
      </c>
      <c r="H8" s="95"/>
      <c r="I8" s="95"/>
    </row>
    <row r="9" spans="1:9" x14ac:dyDescent="0.25">
      <c r="A9" s="63" t="s">
        <v>11</v>
      </c>
      <c r="B9" s="64"/>
      <c r="C9" s="49"/>
      <c r="D9" s="46"/>
      <c r="E9" s="46"/>
      <c r="F9" s="46"/>
      <c r="G9" s="46"/>
      <c r="H9" s="46"/>
      <c r="I9" s="46"/>
    </row>
    <row r="10" spans="1:9" x14ac:dyDescent="0.25">
      <c r="A10" s="99" t="s">
        <v>34</v>
      </c>
      <c r="B10" s="64" t="s">
        <v>171</v>
      </c>
      <c r="C10" s="49"/>
      <c r="D10" s="46">
        <v>70</v>
      </c>
      <c r="E10" s="46">
        <v>0.7</v>
      </c>
      <c r="F10" s="46">
        <v>4.2699999999999996</v>
      </c>
      <c r="G10" s="46">
        <v>2.4500000000000002</v>
      </c>
      <c r="H10" s="46">
        <v>51.1</v>
      </c>
      <c r="I10" s="46">
        <v>18</v>
      </c>
    </row>
    <row r="11" spans="1:9" x14ac:dyDescent="0.25">
      <c r="A11" s="100"/>
      <c r="B11" s="48" t="s">
        <v>172</v>
      </c>
      <c r="C11" s="49">
        <v>33.6</v>
      </c>
      <c r="D11" s="46"/>
      <c r="E11" s="46"/>
      <c r="F11" s="46"/>
      <c r="G11" s="46"/>
      <c r="H11" s="46"/>
      <c r="I11" s="46"/>
    </row>
    <row r="12" spans="1:9" x14ac:dyDescent="0.25">
      <c r="A12" s="100"/>
      <c r="B12" s="48" t="s">
        <v>173</v>
      </c>
      <c r="C12" s="49">
        <v>23.8</v>
      </c>
      <c r="D12" s="46"/>
      <c r="E12" s="46"/>
      <c r="F12" s="46"/>
      <c r="G12" s="46"/>
      <c r="H12" s="46"/>
      <c r="I12" s="46"/>
    </row>
    <row r="13" spans="1:9" x14ac:dyDescent="0.25">
      <c r="A13" s="100"/>
      <c r="B13" s="48" t="s">
        <v>129</v>
      </c>
      <c r="C13" s="49">
        <v>8.8000000000000007</v>
      </c>
      <c r="D13" s="46"/>
      <c r="E13" s="46"/>
      <c r="F13" s="46"/>
      <c r="G13" s="46"/>
      <c r="H13" s="46"/>
      <c r="I13" s="46"/>
    </row>
    <row r="14" spans="1:9" x14ac:dyDescent="0.25">
      <c r="A14" s="100"/>
      <c r="B14" s="48" t="s">
        <v>117</v>
      </c>
      <c r="C14" s="49">
        <v>4.2</v>
      </c>
      <c r="D14" s="46"/>
      <c r="E14" s="46"/>
      <c r="F14" s="46"/>
      <c r="G14" s="46"/>
      <c r="H14" s="46"/>
      <c r="I14" s="46"/>
    </row>
    <row r="15" spans="1:9" x14ac:dyDescent="0.25">
      <c r="A15" s="101"/>
      <c r="B15" s="48" t="s">
        <v>118</v>
      </c>
      <c r="C15" s="49">
        <v>0.1</v>
      </c>
      <c r="D15" s="46"/>
      <c r="E15" s="46"/>
      <c r="F15" s="46"/>
      <c r="G15" s="46"/>
      <c r="H15" s="46"/>
      <c r="I15" s="46"/>
    </row>
    <row r="16" spans="1:9" ht="15" customHeight="1" x14ac:dyDescent="0.25">
      <c r="A16" s="101"/>
      <c r="B16" s="65" t="s">
        <v>174</v>
      </c>
      <c r="C16" s="52"/>
      <c r="D16" s="46">
        <v>62</v>
      </c>
      <c r="E16" s="46">
        <v>12.4</v>
      </c>
      <c r="F16" s="46">
        <v>11.2</v>
      </c>
      <c r="G16" s="46">
        <v>6.6</v>
      </c>
      <c r="H16" s="46">
        <v>176.3</v>
      </c>
      <c r="I16" s="46">
        <v>372</v>
      </c>
    </row>
    <row r="17" spans="1:9" ht="15" customHeight="1" x14ac:dyDescent="0.25">
      <c r="A17" s="101"/>
      <c r="B17" s="51" t="s">
        <v>114</v>
      </c>
      <c r="C17" s="52">
        <v>59.3</v>
      </c>
      <c r="D17" s="46"/>
      <c r="E17" s="46"/>
      <c r="F17" s="46"/>
      <c r="G17" s="46"/>
      <c r="H17" s="46"/>
      <c r="I17" s="46"/>
    </row>
    <row r="18" spans="1:9" ht="15" customHeight="1" x14ac:dyDescent="0.25">
      <c r="A18" s="101"/>
      <c r="B18" s="51" t="s">
        <v>115</v>
      </c>
      <c r="C18" s="52">
        <v>17.7</v>
      </c>
      <c r="D18" s="46"/>
      <c r="E18" s="46"/>
      <c r="F18" s="46"/>
      <c r="G18" s="46"/>
      <c r="H18" s="46"/>
      <c r="I18" s="46"/>
    </row>
    <row r="19" spans="1:9" ht="15" customHeight="1" x14ac:dyDescent="0.25">
      <c r="A19" s="101"/>
      <c r="B19" s="51" t="s">
        <v>116</v>
      </c>
      <c r="C19" s="52">
        <v>14.2</v>
      </c>
      <c r="D19" s="46"/>
      <c r="E19" s="46"/>
      <c r="F19" s="46"/>
      <c r="G19" s="46"/>
      <c r="H19" s="46"/>
      <c r="I19" s="46"/>
    </row>
    <row r="20" spans="1:9" ht="15" customHeight="1" x14ac:dyDescent="0.25">
      <c r="A20" s="101"/>
      <c r="B20" s="51" t="s">
        <v>117</v>
      </c>
      <c r="C20" s="52">
        <v>1.8</v>
      </c>
      <c r="D20" s="46"/>
      <c r="E20" s="46"/>
      <c r="F20" s="46"/>
      <c r="G20" s="46"/>
      <c r="H20" s="46"/>
      <c r="I20" s="46"/>
    </row>
    <row r="21" spans="1:9" ht="15" customHeight="1" x14ac:dyDescent="0.25">
      <c r="A21" s="101"/>
      <c r="B21" s="51" t="s">
        <v>118</v>
      </c>
      <c r="C21" s="52">
        <v>0.3</v>
      </c>
      <c r="D21" s="46"/>
      <c r="E21" s="46"/>
      <c r="F21" s="46"/>
      <c r="G21" s="46"/>
      <c r="H21" s="46"/>
      <c r="I21" s="46"/>
    </row>
    <row r="22" spans="1:9" ht="15" customHeight="1" x14ac:dyDescent="0.25">
      <c r="A22" s="101"/>
      <c r="B22" s="66" t="s">
        <v>70</v>
      </c>
      <c r="C22" s="52"/>
      <c r="D22" s="46">
        <v>5</v>
      </c>
      <c r="E22" s="46">
        <v>0.04</v>
      </c>
      <c r="F22" s="46">
        <v>3.6</v>
      </c>
      <c r="G22" s="46">
        <v>7.0000000000000007E-2</v>
      </c>
      <c r="H22" s="46">
        <v>33.049999999999997</v>
      </c>
      <c r="I22" s="46">
        <v>79</v>
      </c>
    </row>
    <row r="23" spans="1:9" ht="15" customHeight="1" x14ac:dyDescent="0.25">
      <c r="A23" s="101"/>
      <c r="B23" s="51" t="s">
        <v>119</v>
      </c>
      <c r="C23" s="52">
        <v>5</v>
      </c>
      <c r="D23" s="46"/>
      <c r="E23" s="46"/>
      <c r="F23" s="46"/>
      <c r="G23" s="46"/>
      <c r="H23" s="46"/>
      <c r="I23" s="46"/>
    </row>
    <row r="24" spans="1:9" ht="15" customHeight="1" x14ac:dyDescent="0.25">
      <c r="A24" s="101"/>
      <c r="B24" s="64" t="s">
        <v>175</v>
      </c>
      <c r="C24" s="49"/>
      <c r="D24" s="46">
        <v>100</v>
      </c>
      <c r="E24" s="46">
        <v>2.5</v>
      </c>
      <c r="F24" s="46">
        <v>3.5</v>
      </c>
      <c r="G24" s="46">
        <v>10</v>
      </c>
      <c r="H24" s="46">
        <v>81.5</v>
      </c>
      <c r="I24" s="46">
        <v>176</v>
      </c>
    </row>
    <row r="25" spans="1:9" ht="15" customHeight="1" x14ac:dyDescent="0.25">
      <c r="A25" s="101"/>
      <c r="B25" s="51" t="s">
        <v>125</v>
      </c>
      <c r="C25" s="49">
        <v>37.5</v>
      </c>
      <c r="D25" s="46"/>
      <c r="E25" s="46"/>
      <c r="F25" s="46"/>
      <c r="G25" s="46"/>
      <c r="H25" s="46"/>
      <c r="I25" s="46"/>
    </row>
    <row r="26" spans="1:9" ht="15" customHeight="1" x14ac:dyDescent="0.25">
      <c r="A26" s="101"/>
      <c r="B26" s="51" t="s">
        <v>176</v>
      </c>
      <c r="C26" s="49">
        <v>30</v>
      </c>
      <c r="D26" s="46"/>
      <c r="E26" s="46"/>
      <c r="F26" s="46"/>
      <c r="G26" s="46"/>
      <c r="H26" s="46"/>
      <c r="I26" s="46"/>
    </row>
    <row r="27" spans="1:9" ht="15" customHeight="1" x14ac:dyDescent="0.25">
      <c r="A27" s="101"/>
      <c r="B27" s="51" t="s">
        <v>177</v>
      </c>
      <c r="C27" s="49">
        <v>16</v>
      </c>
      <c r="D27" s="46"/>
      <c r="E27" s="46"/>
      <c r="F27" s="46"/>
      <c r="G27" s="46"/>
      <c r="H27" s="46"/>
      <c r="I27" s="46"/>
    </row>
    <row r="28" spans="1:9" ht="15" customHeight="1" x14ac:dyDescent="0.25">
      <c r="A28" s="101"/>
      <c r="B28" s="51" t="s">
        <v>147</v>
      </c>
      <c r="C28" s="49">
        <v>15.5</v>
      </c>
      <c r="D28" s="46"/>
      <c r="E28" s="46"/>
      <c r="F28" s="46"/>
      <c r="G28" s="46"/>
      <c r="H28" s="46"/>
      <c r="I28" s="46"/>
    </row>
    <row r="29" spans="1:9" ht="15" customHeight="1" x14ac:dyDescent="0.25">
      <c r="A29" s="101"/>
      <c r="B29" s="51" t="s">
        <v>129</v>
      </c>
      <c r="C29" s="49">
        <v>4.2</v>
      </c>
      <c r="D29" s="46"/>
      <c r="E29" s="46"/>
      <c r="F29" s="46"/>
      <c r="G29" s="46"/>
      <c r="H29" s="46"/>
      <c r="I29" s="46"/>
    </row>
    <row r="30" spans="1:9" ht="15" customHeight="1" x14ac:dyDescent="0.25">
      <c r="A30" s="101"/>
      <c r="B30" s="51" t="s">
        <v>160</v>
      </c>
      <c r="C30" s="49">
        <v>0.34</v>
      </c>
      <c r="D30" s="46"/>
      <c r="E30" s="46"/>
      <c r="F30" s="46"/>
      <c r="G30" s="46"/>
      <c r="H30" s="46"/>
      <c r="I30" s="46"/>
    </row>
    <row r="31" spans="1:9" ht="15" customHeight="1" x14ac:dyDescent="0.25">
      <c r="A31" s="101"/>
      <c r="B31" s="51" t="s">
        <v>115</v>
      </c>
      <c r="C31" s="49">
        <v>15</v>
      </c>
      <c r="D31" s="46"/>
      <c r="E31" s="46"/>
      <c r="F31" s="46"/>
      <c r="G31" s="46"/>
      <c r="H31" s="46"/>
      <c r="I31" s="46"/>
    </row>
    <row r="32" spans="1:9" ht="15" customHeight="1" x14ac:dyDescent="0.25">
      <c r="A32" s="101"/>
      <c r="B32" s="51" t="s">
        <v>119</v>
      </c>
      <c r="C32" s="49">
        <v>1.2</v>
      </c>
      <c r="D32" s="46"/>
      <c r="E32" s="46"/>
      <c r="F32" s="46"/>
      <c r="G32" s="46"/>
      <c r="H32" s="46"/>
      <c r="I32" s="46"/>
    </row>
    <row r="33" spans="1:9" ht="15" customHeight="1" x14ac:dyDescent="0.25">
      <c r="A33" s="101"/>
      <c r="B33" s="51" t="s">
        <v>131</v>
      </c>
      <c r="C33" s="49">
        <v>1.2</v>
      </c>
      <c r="D33" s="46"/>
      <c r="E33" s="46"/>
      <c r="F33" s="46"/>
      <c r="G33" s="46"/>
      <c r="H33" s="46"/>
      <c r="I33" s="46"/>
    </row>
    <row r="34" spans="1:9" ht="15" customHeight="1" x14ac:dyDescent="0.25">
      <c r="A34" s="101"/>
      <c r="B34" s="65" t="s">
        <v>18</v>
      </c>
      <c r="C34" s="52"/>
      <c r="D34" s="46">
        <v>200</v>
      </c>
      <c r="E34" s="46">
        <v>1</v>
      </c>
      <c r="F34" s="46">
        <v>0.2</v>
      </c>
      <c r="G34" s="46">
        <v>20.2</v>
      </c>
      <c r="H34" s="46">
        <v>86</v>
      </c>
      <c r="I34" s="46">
        <v>501</v>
      </c>
    </row>
    <row r="35" spans="1:9" ht="15" customHeight="1" x14ac:dyDescent="0.25">
      <c r="A35" s="101"/>
      <c r="B35" s="51" t="s">
        <v>121</v>
      </c>
      <c r="C35" s="52">
        <v>200</v>
      </c>
      <c r="D35" s="46"/>
      <c r="E35" s="46"/>
      <c r="F35" s="46"/>
      <c r="G35" s="46"/>
      <c r="H35" s="46"/>
      <c r="I35" s="46"/>
    </row>
    <row r="36" spans="1:9" ht="15" customHeight="1" x14ac:dyDescent="0.25">
      <c r="A36" s="101"/>
      <c r="B36" s="64" t="s">
        <v>13</v>
      </c>
      <c r="C36" s="49"/>
      <c r="D36" s="46">
        <v>45</v>
      </c>
      <c r="E36" s="46">
        <v>3.6</v>
      </c>
      <c r="F36" s="46">
        <v>0.7</v>
      </c>
      <c r="G36" s="46">
        <v>18.100000000000001</v>
      </c>
      <c r="H36" s="46">
        <v>92.7</v>
      </c>
      <c r="I36" s="46">
        <v>574</v>
      </c>
    </row>
    <row r="37" spans="1:9" ht="15" customHeight="1" x14ac:dyDescent="0.25">
      <c r="A37" s="101"/>
      <c r="B37" s="48" t="s">
        <v>122</v>
      </c>
      <c r="C37" s="49">
        <v>45</v>
      </c>
      <c r="D37" s="46"/>
      <c r="E37" s="46"/>
      <c r="F37" s="46"/>
      <c r="G37" s="46"/>
      <c r="H37" s="46"/>
      <c r="I37" s="46"/>
    </row>
    <row r="38" spans="1:9" ht="15" customHeight="1" x14ac:dyDescent="0.25">
      <c r="A38" s="101"/>
      <c r="B38" s="64" t="s">
        <v>12</v>
      </c>
      <c r="C38" s="49"/>
      <c r="D38" s="46">
        <v>40</v>
      </c>
      <c r="E38" s="46">
        <v>3</v>
      </c>
      <c r="F38" s="46">
        <v>0.3</v>
      </c>
      <c r="G38" s="46">
        <v>19.7</v>
      </c>
      <c r="H38" s="46">
        <v>93.6</v>
      </c>
      <c r="I38" s="46">
        <v>573</v>
      </c>
    </row>
    <row r="39" spans="1:9" ht="14.25" customHeight="1" x14ac:dyDescent="0.25">
      <c r="A39" s="102"/>
      <c r="B39" s="48" t="s">
        <v>123</v>
      </c>
      <c r="C39" s="49">
        <v>40</v>
      </c>
      <c r="D39" s="46"/>
      <c r="E39" s="46"/>
      <c r="F39" s="46"/>
      <c r="G39" s="46"/>
      <c r="H39" s="46"/>
      <c r="I39" s="46"/>
    </row>
    <row r="40" spans="1:9" x14ac:dyDescent="0.25">
      <c r="A40" s="46" t="s">
        <v>37</v>
      </c>
      <c r="B40" s="64"/>
      <c r="C40" s="49"/>
      <c r="D40" s="62">
        <f>SUM(D10:D38)</f>
        <v>522</v>
      </c>
      <c r="E40" s="62">
        <f>SUM(E10:E38)</f>
        <v>23.240000000000002</v>
      </c>
      <c r="F40" s="62">
        <f t="shared" ref="F40:H40" si="0">SUM(F10:F38)</f>
        <v>23.77</v>
      </c>
      <c r="G40" s="62">
        <f t="shared" si="0"/>
        <v>77.12</v>
      </c>
      <c r="H40" s="62">
        <f t="shared" si="0"/>
        <v>614.25</v>
      </c>
      <c r="I40" s="46"/>
    </row>
    <row r="41" spans="1:9" x14ac:dyDescent="0.25">
      <c r="A41" s="63" t="s">
        <v>14</v>
      </c>
      <c r="B41" s="64"/>
      <c r="C41" s="49"/>
      <c r="D41" s="46"/>
      <c r="E41" s="46"/>
      <c r="F41" s="46"/>
      <c r="G41" s="46"/>
      <c r="H41" s="46"/>
      <c r="I41" s="46"/>
    </row>
    <row r="42" spans="1:9" ht="15" customHeight="1" x14ac:dyDescent="0.25">
      <c r="A42" s="99" t="s">
        <v>34</v>
      </c>
      <c r="B42" s="65" t="s">
        <v>178</v>
      </c>
      <c r="C42" s="49"/>
      <c r="D42" s="46">
        <v>120</v>
      </c>
      <c r="E42" s="50">
        <v>17.7</v>
      </c>
      <c r="F42" s="46">
        <v>4.4000000000000004</v>
      </c>
      <c r="G42" s="46">
        <v>4.5999999999999996</v>
      </c>
      <c r="H42" s="46">
        <v>129</v>
      </c>
      <c r="I42" s="46">
        <v>300</v>
      </c>
    </row>
    <row r="43" spans="1:9" ht="15" customHeight="1" x14ac:dyDescent="0.25">
      <c r="A43" s="100"/>
      <c r="B43" s="48" t="s">
        <v>142</v>
      </c>
      <c r="C43" s="49">
        <v>98</v>
      </c>
      <c r="D43" s="46"/>
      <c r="E43" s="46"/>
      <c r="F43" s="46"/>
      <c r="G43" s="46"/>
      <c r="H43" s="46"/>
      <c r="I43" s="46"/>
    </row>
    <row r="44" spans="1:9" ht="15" customHeight="1" x14ac:dyDescent="0.25">
      <c r="A44" s="100"/>
      <c r="B44" s="48" t="s">
        <v>179</v>
      </c>
      <c r="C44" s="49">
        <v>32</v>
      </c>
      <c r="D44" s="46"/>
      <c r="E44" s="46"/>
      <c r="F44" s="46"/>
      <c r="G44" s="46"/>
      <c r="H44" s="46"/>
      <c r="I44" s="46"/>
    </row>
    <row r="45" spans="1:9" ht="15" customHeight="1" x14ac:dyDescent="0.25">
      <c r="A45" s="100"/>
      <c r="B45" s="48" t="s">
        <v>115</v>
      </c>
      <c r="C45" s="49">
        <v>20</v>
      </c>
      <c r="D45" s="46"/>
      <c r="E45" s="46"/>
      <c r="F45" s="46"/>
      <c r="G45" s="46"/>
      <c r="H45" s="46"/>
      <c r="I45" s="46"/>
    </row>
    <row r="46" spans="1:9" ht="15" customHeight="1" x14ac:dyDescent="0.25">
      <c r="A46" s="100"/>
      <c r="B46" s="48" t="s">
        <v>131</v>
      </c>
      <c r="C46" s="49">
        <v>5</v>
      </c>
      <c r="D46" s="46"/>
      <c r="E46" s="46"/>
      <c r="F46" s="46"/>
      <c r="G46" s="46"/>
      <c r="H46" s="46"/>
      <c r="I46" s="46"/>
    </row>
    <row r="47" spans="1:9" ht="15" customHeight="1" x14ac:dyDescent="0.25">
      <c r="A47" s="100"/>
      <c r="B47" s="48" t="s">
        <v>117</v>
      </c>
      <c r="C47" s="49">
        <v>2</v>
      </c>
      <c r="D47" s="46"/>
      <c r="E47" s="46"/>
      <c r="F47" s="46"/>
      <c r="G47" s="46"/>
      <c r="H47" s="46"/>
      <c r="I47" s="46"/>
    </row>
    <row r="48" spans="1:9" ht="15" customHeight="1" x14ac:dyDescent="0.25">
      <c r="A48" s="100"/>
      <c r="B48" s="48" t="s">
        <v>118</v>
      </c>
      <c r="C48" s="49">
        <v>1</v>
      </c>
      <c r="D48" s="46"/>
      <c r="E48" s="46"/>
      <c r="F48" s="46"/>
      <c r="G48" s="46"/>
      <c r="H48" s="46"/>
      <c r="I48" s="46"/>
    </row>
    <row r="49" spans="1:11" ht="15" customHeight="1" x14ac:dyDescent="0.25">
      <c r="A49" s="100"/>
      <c r="B49" s="64" t="s">
        <v>15</v>
      </c>
      <c r="C49" s="49"/>
      <c r="D49" s="46">
        <v>150</v>
      </c>
      <c r="E49" s="46">
        <v>4.0999999999999996</v>
      </c>
      <c r="F49" s="46">
        <v>6</v>
      </c>
      <c r="G49" s="46">
        <v>8.6999999999999993</v>
      </c>
      <c r="H49" s="46">
        <v>105</v>
      </c>
      <c r="I49" s="46">
        <v>377</v>
      </c>
    </row>
    <row r="50" spans="1:11" ht="15" customHeight="1" x14ac:dyDescent="0.25">
      <c r="A50" s="100"/>
      <c r="B50" s="48" t="s">
        <v>125</v>
      </c>
      <c r="C50" s="49">
        <v>121.5</v>
      </c>
      <c r="D50" s="46"/>
      <c r="E50" s="46"/>
      <c r="F50" s="46"/>
      <c r="G50" s="46"/>
      <c r="H50" s="46"/>
      <c r="I50" s="46"/>
    </row>
    <row r="51" spans="1:11" ht="15" customHeight="1" x14ac:dyDescent="0.25">
      <c r="A51" s="100"/>
      <c r="B51" s="48" t="s">
        <v>115</v>
      </c>
      <c r="C51" s="49">
        <v>22.5</v>
      </c>
      <c r="D51" s="46"/>
      <c r="E51" s="46"/>
      <c r="F51" s="46"/>
      <c r="G51" s="46"/>
      <c r="H51" s="46"/>
      <c r="I51" s="46"/>
    </row>
    <row r="52" spans="1:11" ht="15" customHeight="1" x14ac:dyDescent="0.25">
      <c r="A52" s="100"/>
      <c r="B52" s="48" t="s">
        <v>119</v>
      </c>
      <c r="C52" s="49">
        <v>6.75</v>
      </c>
      <c r="D52" s="46"/>
      <c r="E52" s="46"/>
      <c r="F52" s="46"/>
      <c r="G52" s="46"/>
      <c r="H52" s="46"/>
      <c r="I52" s="46"/>
    </row>
    <row r="53" spans="1:11" ht="15" customHeight="1" x14ac:dyDescent="0.25">
      <c r="A53" s="100"/>
      <c r="B53" s="48" t="s">
        <v>160</v>
      </c>
      <c r="C53" s="49">
        <v>0.4</v>
      </c>
      <c r="D53" s="46"/>
      <c r="E53" s="46"/>
      <c r="F53" s="46"/>
      <c r="G53" s="46"/>
      <c r="H53" s="46"/>
      <c r="I53" s="46"/>
    </row>
    <row r="54" spans="1:11" ht="15" customHeight="1" x14ac:dyDescent="0.25">
      <c r="A54" s="100"/>
      <c r="B54" s="64" t="s">
        <v>102</v>
      </c>
      <c r="C54" s="49"/>
      <c r="D54" s="46">
        <v>200</v>
      </c>
      <c r="E54" s="46">
        <v>3.3</v>
      </c>
      <c r="F54" s="46">
        <v>2.9</v>
      </c>
      <c r="G54" s="46">
        <v>13.8</v>
      </c>
      <c r="H54" s="46">
        <v>94</v>
      </c>
      <c r="I54" s="46">
        <v>462</v>
      </c>
    </row>
    <row r="55" spans="1:11" ht="15" customHeight="1" x14ac:dyDescent="0.25">
      <c r="A55" s="100"/>
      <c r="B55" s="47" t="s">
        <v>115</v>
      </c>
      <c r="C55" s="49">
        <v>100</v>
      </c>
      <c r="D55" s="46"/>
      <c r="E55" s="46"/>
      <c r="F55" s="46"/>
      <c r="G55" s="46"/>
      <c r="H55" s="46"/>
      <c r="I55" s="46"/>
    </row>
    <row r="56" spans="1:11" ht="15" customHeight="1" x14ac:dyDescent="0.25">
      <c r="A56" s="100"/>
      <c r="B56" s="47" t="s">
        <v>126</v>
      </c>
      <c r="C56" s="49">
        <v>10</v>
      </c>
      <c r="D56" s="46"/>
      <c r="E56" s="46"/>
      <c r="F56" s="46"/>
      <c r="G56" s="46"/>
      <c r="H56" s="46"/>
      <c r="I56" s="46"/>
    </row>
    <row r="57" spans="1:11" ht="15" customHeight="1" x14ac:dyDescent="0.25">
      <c r="A57" s="100"/>
      <c r="B57" s="47" t="s">
        <v>127</v>
      </c>
      <c r="C57" s="49">
        <v>2.4</v>
      </c>
      <c r="D57" s="46"/>
      <c r="E57" s="46"/>
      <c r="F57" s="46"/>
      <c r="G57" s="46"/>
      <c r="H57" s="46"/>
      <c r="I57" s="46"/>
    </row>
    <row r="58" spans="1:11" ht="15" customHeight="1" x14ac:dyDescent="0.25">
      <c r="A58" s="100"/>
      <c r="B58" s="67" t="s">
        <v>13</v>
      </c>
      <c r="C58" s="49"/>
      <c r="D58" s="46">
        <v>25</v>
      </c>
      <c r="E58" s="46">
        <v>2</v>
      </c>
      <c r="F58" s="46">
        <v>0.4</v>
      </c>
      <c r="G58" s="46">
        <v>10</v>
      </c>
      <c r="H58" s="46">
        <v>51.5</v>
      </c>
      <c r="I58" s="46">
        <v>574</v>
      </c>
    </row>
    <row r="59" spans="1:11" ht="15" customHeight="1" x14ac:dyDescent="0.25">
      <c r="A59" s="100"/>
      <c r="B59" s="48" t="s">
        <v>122</v>
      </c>
      <c r="C59" s="49">
        <v>25</v>
      </c>
      <c r="D59" s="46"/>
      <c r="E59" s="46"/>
      <c r="F59" s="46"/>
      <c r="G59" s="46"/>
      <c r="H59" s="46"/>
      <c r="I59" s="46"/>
    </row>
    <row r="60" spans="1:11" ht="15" customHeight="1" x14ac:dyDescent="0.25">
      <c r="A60" s="100"/>
      <c r="B60" s="64" t="s">
        <v>12</v>
      </c>
      <c r="C60" s="49"/>
      <c r="D60" s="46">
        <v>25</v>
      </c>
      <c r="E60" s="46">
        <v>1.9</v>
      </c>
      <c r="F60" s="46">
        <v>0.2</v>
      </c>
      <c r="G60" s="46">
        <v>12.3</v>
      </c>
      <c r="H60" s="46">
        <v>58.5</v>
      </c>
      <c r="I60" s="46">
        <v>573</v>
      </c>
    </row>
    <row r="61" spans="1:11" ht="15" customHeight="1" x14ac:dyDescent="0.25">
      <c r="A61" s="100"/>
      <c r="B61" s="48" t="s">
        <v>123</v>
      </c>
      <c r="C61" s="49">
        <v>25</v>
      </c>
      <c r="D61" s="46"/>
      <c r="E61" s="46"/>
      <c r="F61" s="46"/>
      <c r="G61" s="46"/>
      <c r="H61" s="46"/>
      <c r="I61" s="46"/>
    </row>
    <row r="62" spans="1:11" x14ac:dyDescent="0.25">
      <c r="A62" s="46" t="s">
        <v>37</v>
      </c>
      <c r="B62" s="64"/>
      <c r="C62" s="49"/>
      <c r="D62" s="62">
        <f>SUM(D42:D61)</f>
        <v>520</v>
      </c>
      <c r="E62" s="62">
        <f>SUM(E42:E61)</f>
        <v>28.999999999999996</v>
      </c>
      <c r="F62" s="62">
        <f>SUM(F42:F61)</f>
        <v>13.9</v>
      </c>
      <c r="G62" s="62">
        <f>SUM(G42:G61)</f>
        <v>49.400000000000006</v>
      </c>
      <c r="H62" s="62">
        <f>SUM(H42:H61)</f>
        <v>438</v>
      </c>
      <c r="I62" s="46"/>
    </row>
    <row r="63" spans="1:11" x14ac:dyDescent="0.25">
      <c r="A63" s="63" t="s">
        <v>17</v>
      </c>
      <c r="B63" s="64"/>
      <c r="C63" s="49"/>
      <c r="D63" s="46"/>
      <c r="E63" s="46"/>
      <c r="F63" s="46"/>
      <c r="G63" s="46"/>
      <c r="H63" s="46"/>
      <c r="I63" s="46"/>
    </row>
    <row r="64" spans="1:11" ht="15" customHeight="1" x14ac:dyDescent="0.25">
      <c r="A64" s="99" t="s">
        <v>34</v>
      </c>
      <c r="B64" s="65" t="s">
        <v>159</v>
      </c>
      <c r="C64" s="52"/>
      <c r="D64" s="46">
        <v>85</v>
      </c>
      <c r="E64" s="46">
        <v>17</v>
      </c>
      <c r="F64" s="46">
        <v>16.600000000000001</v>
      </c>
      <c r="G64" s="46">
        <v>2.8</v>
      </c>
      <c r="H64" s="46">
        <v>219.3</v>
      </c>
      <c r="I64" s="46">
        <v>327</v>
      </c>
      <c r="K64" s="34"/>
    </row>
    <row r="65" spans="1:11" ht="15" customHeight="1" x14ac:dyDescent="0.25">
      <c r="A65" s="100"/>
      <c r="B65" s="48" t="s">
        <v>180</v>
      </c>
      <c r="C65" s="52">
        <v>103.7</v>
      </c>
      <c r="D65" s="46"/>
      <c r="E65" s="46"/>
      <c r="F65" s="46"/>
      <c r="G65" s="46"/>
      <c r="H65" s="46"/>
      <c r="I65" s="46"/>
      <c r="K65" s="34"/>
    </row>
    <row r="66" spans="1:11" ht="15" customHeight="1" x14ac:dyDescent="0.25">
      <c r="A66" s="100"/>
      <c r="B66" s="51" t="s">
        <v>129</v>
      </c>
      <c r="C66" s="52">
        <v>6</v>
      </c>
      <c r="D66" s="46"/>
      <c r="E66" s="46"/>
      <c r="F66" s="46"/>
      <c r="G66" s="46"/>
      <c r="H66" s="46"/>
      <c r="I66" s="46"/>
      <c r="K66" s="34"/>
    </row>
    <row r="67" spans="1:11" ht="15" customHeight="1" x14ac:dyDescent="0.25">
      <c r="A67" s="100"/>
      <c r="B67" s="51" t="s">
        <v>130</v>
      </c>
      <c r="C67" s="52">
        <v>6</v>
      </c>
      <c r="D67" s="46"/>
      <c r="E67" s="46"/>
      <c r="F67" s="46"/>
      <c r="G67" s="46"/>
      <c r="H67" s="46"/>
      <c r="I67" s="46"/>
      <c r="K67" s="34"/>
    </row>
    <row r="68" spans="1:11" ht="15" customHeight="1" x14ac:dyDescent="0.25">
      <c r="A68" s="100"/>
      <c r="B68" s="51" t="s">
        <v>119</v>
      </c>
      <c r="C68" s="52">
        <v>5.5</v>
      </c>
      <c r="D68" s="46"/>
      <c r="E68" s="46"/>
      <c r="F68" s="46"/>
      <c r="G68" s="46"/>
      <c r="H68" s="46"/>
      <c r="I68" s="46"/>
      <c r="K68" s="34"/>
    </row>
    <row r="69" spans="1:11" ht="15" customHeight="1" x14ac:dyDescent="0.25">
      <c r="A69" s="100"/>
      <c r="B69" s="51" t="s">
        <v>131</v>
      </c>
      <c r="C69" s="52">
        <v>3.1</v>
      </c>
      <c r="D69" s="46"/>
      <c r="E69" s="46"/>
      <c r="F69" s="46"/>
      <c r="G69" s="46"/>
      <c r="H69" s="46"/>
      <c r="I69" s="46"/>
      <c r="K69" s="34"/>
    </row>
    <row r="70" spans="1:11" ht="15" customHeight="1" x14ac:dyDescent="0.25">
      <c r="A70" s="100"/>
      <c r="B70" s="51" t="s">
        <v>118</v>
      </c>
      <c r="C70" s="52">
        <v>0.4</v>
      </c>
      <c r="D70" s="46"/>
      <c r="E70" s="46"/>
      <c r="F70" s="46"/>
      <c r="G70" s="46"/>
      <c r="H70" s="46"/>
      <c r="I70" s="46"/>
      <c r="K70" s="34"/>
    </row>
    <row r="71" spans="1:11" ht="15" customHeight="1" x14ac:dyDescent="0.25">
      <c r="A71" s="100"/>
      <c r="B71" s="65" t="s">
        <v>97</v>
      </c>
      <c r="C71" s="52"/>
      <c r="D71" s="46">
        <v>70</v>
      </c>
      <c r="E71" s="46">
        <v>2</v>
      </c>
      <c r="F71" s="46">
        <v>2.5299999999999998</v>
      </c>
      <c r="G71" s="46">
        <v>3.5</v>
      </c>
      <c r="H71" s="46">
        <v>44.7</v>
      </c>
      <c r="I71" s="46">
        <v>157</v>
      </c>
    </row>
    <row r="72" spans="1:11" ht="15" customHeight="1" x14ac:dyDescent="0.25">
      <c r="A72" s="100"/>
      <c r="B72" s="51" t="s">
        <v>164</v>
      </c>
      <c r="C72" s="52">
        <v>66.7</v>
      </c>
      <c r="D72" s="46"/>
      <c r="E72" s="46"/>
      <c r="F72" s="46"/>
      <c r="G72" s="46"/>
      <c r="H72" s="46"/>
      <c r="I72" s="46"/>
    </row>
    <row r="73" spans="1:11" ht="15" customHeight="1" x14ac:dyDescent="0.25">
      <c r="A73" s="100"/>
      <c r="B73" s="51" t="s">
        <v>119</v>
      </c>
      <c r="C73" s="52">
        <v>3.3</v>
      </c>
      <c r="D73" s="46"/>
      <c r="E73" s="46"/>
      <c r="F73" s="46"/>
      <c r="G73" s="46"/>
      <c r="H73" s="46"/>
      <c r="I73" s="46"/>
    </row>
    <row r="74" spans="1:11" ht="15" customHeight="1" x14ac:dyDescent="0.25">
      <c r="A74" s="100"/>
      <c r="B74" s="65" t="s">
        <v>181</v>
      </c>
      <c r="C74" s="52"/>
      <c r="D74" s="46">
        <v>100</v>
      </c>
      <c r="E74" s="46">
        <v>2.4</v>
      </c>
      <c r="F74" s="46">
        <v>3.1</v>
      </c>
      <c r="G74" s="46">
        <v>24.4</v>
      </c>
      <c r="H74" s="46">
        <v>135.4</v>
      </c>
      <c r="I74" s="50">
        <v>205</v>
      </c>
    </row>
    <row r="75" spans="1:11" ht="15" customHeight="1" x14ac:dyDescent="0.25">
      <c r="A75" s="100"/>
      <c r="B75" s="51" t="s">
        <v>132</v>
      </c>
      <c r="C75" s="52">
        <v>34.299999999999997</v>
      </c>
      <c r="D75" s="46"/>
      <c r="E75" s="46"/>
      <c r="F75" s="46"/>
      <c r="G75" s="46"/>
      <c r="H75" s="46"/>
      <c r="I75" s="50"/>
    </row>
    <row r="76" spans="1:11" ht="15" customHeight="1" x14ac:dyDescent="0.25">
      <c r="A76" s="100"/>
      <c r="B76" s="51" t="s">
        <v>118</v>
      </c>
      <c r="C76" s="52">
        <v>0.2</v>
      </c>
      <c r="D76" s="46"/>
      <c r="E76" s="46"/>
      <c r="F76" s="46"/>
      <c r="G76" s="46"/>
      <c r="H76" s="46"/>
      <c r="I76" s="50"/>
    </row>
    <row r="77" spans="1:11" ht="15" customHeight="1" x14ac:dyDescent="0.25">
      <c r="A77" s="100"/>
      <c r="B77" s="51" t="s">
        <v>119</v>
      </c>
      <c r="C77" s="52">
        <v>3.8</v>
      </c>
      <c r="D77" s="46"/>
      <c r="E77" s="46"/>
      <c r="F77" s="46"/>
      <c r="G77" s="46"/>
      <c r="H77" s="46"/>
      <c r="I77" s="50"/>
    </row>
    <row r="78" spans="1:11" ht="15" customHeight="1" x14ac:dyDescent="0.25">
      <c r="A78" s="100"/>
      <c r="B78" s="65" t="s">
        <v>31</v>
      </c>
      <c r="C78" s="52"/>
      <c r="D78" s="46">
        <v>200</v>
      </c>
      <c r="E78" s="46">
        <v>0.6</v>
      </c>
      <c r="F78" s="46">
        <v>0.1</v>
      </c>
      <c r="G78" s="46">
        <v>20.100000000000001</v>
      </c>
      <c r="H78" s="46">
        <v>84</v>
      </c>
      <c r="I78" s="46">
        <v>495</v>
      </c>
    </row>
    <row r="79" spans="1:11" ht="15" customHeight="1" x14ac:dyDescent="0.25">
      <c r="A79" s="100"/>
      <c r="B79" s="51" t="s">
        <v>133</v>
      </c>
      <c r="C79" s="52">
        <v>20</v>
      </c>
      <c r="D79" s="46"/>
      <c r="E79" s="46"/>
      <c r="F79" s="46"/>
      <c r="G79" s="46"/>
      <c r="H79" s="46"/>
      <c r="I79" s="46"/>
    </row>
    <row r="80" spans="1:11" ht="15" customHeight="1" x14ac:dyDescent="0.25">
      <c r="A80" s="100"/>
      <c r="B80" s="51" t="s">
        <v>126</v>
      </c>
      <c r="C80" s="52">
        <v>10</v>
      </c>
      <c r="D80" s="46"/>
      <c r="E80" s="46"/>
      <c r="F80" s="46"/>
      <c r="G80" s="46"/>
      <c r="H80" s="46"/>
      <c r="I80" s="46"/>
    </row>
    <row r="81" spans="1:9" ht="15" customHeight="1" x14ac:dyDescent="0.25">
      <c r="A81" s="100"/>
      <c r="B81" s="51" t="s">
        <v>134</v>
      </c>
      <c r="C81" s="52">
        <v>10</v>
      </c>
      <c r="D81" s="46"/>
      <c r="E81" s="46"/>
      <c r="F81" s="46"/>
      <c r="G81" s="46"/>
      <c r="H81" s="46"/>
      <c r="I81" s="46"/>
    </row>
    <row r="82" spans="1:9" ht="15" customHeight="1" x14ac:dyDescent="0.25">
      <c r="A82" s="100"/>
      <c r="B82" s="64" t="s">
        <v>13</v>
      </c>
      <c r="C82" s="49"/>
      <c r="D82" s="46">
        <v>20</v>
      </c>
      <c r="E82" s="46">
        <v>1.6</v>
      </c>
      <c r="F82" s="46">
        <v>0.3</v>
      </c>
      <c r="G82" s="46">
        <v>8</v>
      </c>
      <c r="H82" s="46">
        <v>41.2</v>
      </c>
      <c r="I82" s="46">
        <v>574</v>
      </c>
    </row>
    <row r="83" spans="1:9" ht="15" customHeight="1" x14ac:dyDescent="0.25">
      <c r="A83" s="100"/>
      <c r="B83" s="48" t="s">
        <v>122</v>
      </c>
      <c r="C83" s="49">
        <v>20</v>
      </c>
      <c r="D83" s="46"/>
      <c r="E83" s="46"/>
      <c r="F83" s="46"/>
      <c r="G83" s="46"/>
      <c r="H83" s="46"/>
      <c r="I83" s="46"/>
    </row>
    <row r="84" spans="1:9" ht="15" customHeight="1" x14ac:dyDescent="0.25">
      <c r="A84" s="100"/>
      <c r="B84" s="64" t="s">
        <v>12</v>
      </c>
      <c r="C84" s="49"/>
      <c r="D84" s="46">
        <v>25</v>
      </c>
      <c r="E84" s="46">
        <v>1.9</v>
      </c>
      <c r="F84" s="46">
        <v>0.2</v>
      </c>
      <c r="G84" s="46">
        <v>12.3</v>
      </c>
      <c r="H84" s="46">
        <v>58.5</v>
      </c>
      <c r="I84" s="46">
        <v>573</v>
      </c>
    </row>
    <row r="85" spans="1:9" ht="15.75" customHeight="1" x14ac:dyDescent="0.25">
      <c r="A85" s="103"/>
      <c r="B85" s="48" t="s">
        <v>12</v>
      </c>
      <c r="C85" s="49">
        <v>25</v>
      </c>
      <c r="D85" s="46"/>
      <c r="E85" s="46"/>
      <c r="F85" s="46"/>
      <c r="G85" s="46"/>
      <c r="H85" s="46"/>
      <c r="I85" s="46"/>
    </row>
    <row r="86" spans="1:9" x14ac:dyDescent="0.25">
      <c r="A86" s="46" t="s">
        <v>37</v>
      </c>
      <c r="B86" s="64"/>
      <c r="C86" s="49"/>
      <c r="D86" s="62">
        <f>SUM(D64:D84)</f>
        <v>500</v>
      </c>
      <c r="E86" s="62">
        <f t="shared" ref="E86:H86" si="1">SUM(E64:E84)</f>
        <v>25.5</v>
      </c>
      <c r="F86" s="62">
        <f t="shared" si="1"/>
        <v>22.830000000000005</v>
      </c>
      <c r="G86" s="62">
        <f t="shared" si="1"/>
        <v>71.099999999999994</v>
      </c>
      <c r="H86" s="62">
        <f t="shared" si="1"/>
        <v>583.1</v>
      </c>
      <c r="I86" s="46"/>
    </row>
    <row r="87" spans="1:9" x14ac:dyDescent="0.25">
      <c r="A87" s="63" t="s">
        <v>19</v>
      </c>
      <c r="B87" s="64"/>
      <c r="C87" s="49"/>
      <c r="D87" s="46"/>
      <c r="E87" s="46"/>
      <c r="F87" s="46"/>
      <c r="G87" s="46"/>
      <c r="H87" s="46"/>
      <c r="I87" s="46"/>
    </row>
    <row r="88" spans="1:9" ht="15" customHeight="1" x14ac:dyDescent="0.25">
      <c r="A88" s="89" t="s">
        <v>34</v>
      </c>
      <c r="B88" s="64" t="s">
        <v>33</v>
      </c>
      <c r="C88" s="49"/>
      <c r="D88" s="46">
        <v>200</v>
      </c>
      <c r="E88" s="46">
        <v>0.01</v>
      </c>
      <c r="F88" s="46">
        <v>0.5</v>
      </c>
      <c r="G88" s="46">
        <v>19.600000000000001</v>
      </c>
      <c r="H88" s="46">
        <v>88</v>
      </c>
      <c r="I88" s="46" t="s">
        <v>106</v>
      </c>
    </row>
    <row r="89" spans="1:9" ht="15" customHeight="1" x14ac:dyDescent="0.25">
      <c r="A89" s="90"/>
      <c r="B89" s="37" t="s">
        <v>128</v>
      </c>
      <c r="C89" s="49">
        <v>200</v>
      </c>
      <c r="D89" s="46"/>
      <c r="E89" s="46"/>
      <c r="F89" s="46"/>
      <c r="G89" s="46"/>
      <c r="H89" s="46"/>
      <c r="I89" s="46"/>
    </row>
    <row r="90" spans="1:9" ht="30" x14ac:dyDescent="0.25">
      <c r="A90" s="90"/>
      <c r="B90" s="38" t="s">
        <v>111</v>
      </c>
      <c r="C90" s="35"/>
      <c r="D90" s="46">
        <v>200</v>
      </c>
      <c r="E90" s="46">
        <v>0.1</v>
      </c>
      <c r="F90" s="46">
        <v>14.3</v>
      </c>
      <c r="G90" s="46">
        <v>25.8</v>
      </c>
      <c r="H90" s="46">
        <v>315</v>
      </c>
      <c r="I90" s="50" t="s">
        <v>182</v>
      </c>
    </row>
    <row r="91" spans="1:9" ht="15" customHeight="1" x14ac:dyDescent="0.25">
      <c r="A91" s="90"/>
      <c r="B91" s="68" t="s">
        <v>114</v>
      </c>
      <c r="C91" s="69">
        <v>70</v>
      </c>
      <c r="D91" s="46"/>
      <c r="E91" s="46"/>
      <c r="F91" s="46"/>
      <c r="G91" s="46"/>
      <c r="H91" s="46"/>
      <c r="I91" s="50"/>
    </row>
    <row r="92" spans="1:9" ht="15" customHeight="1" x14ac:dyDescent="0.25">
      <c r="A92" s="90"/>
      <c r="B92" s="68" t="s">
        <v>125</v>
      </c>
      <c r="C92" s="69">
        <v>104</v>
      </c>
      <c r="D92" s="46"/>
      <c r="E92" s="46"/>
      <c r="F92" s="46"/>
      <c r="G92" s="46"/>
      <c r="H92" s="46"/>
      <c r="I92" s="50"/>
    </row>
    <row r="93" spans="1:9" ht="15" customHeight="1" x14ac:dyDescent="0.25">
      <c r="A93" s="90"/>
      <c r="B93" s="68" t="s">
        <v>129</v>
      </c>
      <c r="C93" s="70">
        <v>10</v>
      </c>
      <c r="D93" s="46"/>
      <c r="E93" s="46"/>
      <c r="F93" s="46"/>
      <c r="G93" s="46"/>
      <c r="H93" s="46"/>
      <c r="I93" s="50"/>
    </row>
    <row r="94" spans="1:9" ht="15" customHeight="1" x14ac:dyDescent="0.25">
      <c r="A94" s="90"/>
      <c r="B94" s="68" t="s">
        <v>135</v>
      </c>
      <c r="C94" s="70">
        <v>7.8</v>
      </c>
      <c r="D94" s="46"/>
      <c r="E94" s="46"/>
      <c r="F94" s="46"/>
      <c r="G94" s="46"/>
      <c r="H94" s="46"/>
      <c r="I94" s="50"/>
    </row>
    <row r="95" spans="1:9" ht="15" customHeight="1" x14ac:dyDescent="0.25">
      <c r="A95" s="90"/>
      <c r="B95" s="68" t="s">
        <v>119</v>
      </c>
      <c r="C95" s="69">
        <v>6</v>
      </c>
      <c r="D95" s="46"/>
      <c r="E95" s="46"/>
      <c r="F95" s="46"/>
      <c r="G95" s="46"/>
      <c r="H95" s="46"/>
      <c r="I95" s="50"/>
    </row>
    <row r="96" spans="1:9" ht="15" customHeight="1" x14ac:dyDescent="0.25">
      <c r="A96" s="90"/>
      <c r="B96" s="68" t="s">
        <v>118</v>
      </c>
      <c r="C96" s="69">
        <v>0.4</v>
      </c>
      <c r="D96" s="46"/>
      <c r="E96" s="46"/>
      <c r="F96" s="46"/>
      <c r="G96" s="46"/>
      <c r="H96" s="46"/>
      <c r="I96" s="50"/>
    </row>
    <row r="97" spans="1:9" ht="15" customHeight="1" x14ac:dyDescent="0.25">
      <c r="A97" s="90"/>
      <c r="B97" s="64" t="s">
        <v>103</v>
      </c>
      <c r="C97" s="49"/>
      <c r="D97" s="46">
        <v>200</v>
      </c>
      <c r="E97" s="46">
        <v>0.01</v>
      </c>
      <c r="F97" s="46">
        <v>2.5</v>
      </c>
      <c r="G97" s="46">
        <v>13.6</v>
      </c>
      <c r="H97" s="46">
        <v>88</v>
      </c>
      <c r="I97" s="46" t="s">
        <v>183</v>
      </c>
    </row>
    <row r="98" spans="1:9" ht="15" customHeight="1" x14ac:dyDescent="0.25">
      <c r="A98" s="90"/>
      <c r="B98" s="48" t="s">
        <v>149</v>
      </c>
      <c r="C98" s="49">
        <v>2.4</v>
      </c>
      <c r="D98" s="46"/>
      <c r="E98" s="46"/>
      <c r="F98" s="46"/>
      <c r="G98" s="46"/>
      <c r="H98" s="46"/>
      <c r="I98" s="46"/>
    </row>
    <row r="99" spans="1:9" ht="15" customHeight="1" x14ac:dyDescent="0.25">
      <c r="A99" s="90"/>
      <c r="B99" s="48" t="s">
        <v>126</v>
      </c>
      <c r="C99" s="49">
        <v>7</v>
      </c>
      <c r="D99" s="46"/>
      <c r="E99" s="46"/>
      <c r="F99" s="46"/>
      <c r="G99" s="46"/>
      <c r="H99" s="46"/>
      <c r="I99" s="46"/>
    </row>
    <row r="100" spans="1:9" ht="15" customHeight="1" x14ac:dyDescent="0.25">
      <c r="A100" s="90"/>
      <c r="B100" s="48" t="s">
        <v>115</v>
      </c>
      <c r="C100" s="49">
        <v>160</v>
      </c>
      <c r="D100" s="46"/>
      <c r="E100" s="46"/>
      <c r="F100" s="46"/>
      <c r="G100" s="46"/>
      <c r="H100" s="46"/>
      <c r="I100" s="46"/>
    </row>
    <row r="101" spans="1:9" ht="15" customHeight="1" x14ac:dyDescent="0.25">
      <c r="A101" s="90"/>
      <c r="B101" s="64" t="s">
        <v>13</v>
      </c>
      <c r="C101" s="49"/>
      <c r="D101" s="46">
        <v>15</v>
      </c>
      <c r="E101" s="46">
        <v>1.2</v>
      </c>
      <c r="F101" s="46">
        <v>0.2</v>
      </c>
      <c r="G101" s="46">
        <v>6</v>
      </c>
      <c r="H101" s="46">
        <v>30.9</v>
      </c>
      <c r="I101" s="46">
        <v>574</v>
      </c>
    </row>
    <row r="102" spans="1:9" ht="15" customHeight="1" x14ac:dyDescent="0.25">
      <c r="A102" s="90"/>
      <c r="B102" s="48" t="s">
        <v>122</v>
      </c>
      <c r="C102" s="49">
        <v>15</v>
      </c>
      <c r="D102" s="46"/>
      <c r="E102" s="46"/>
      <c r="F102" s="46"/>
      <c r="G102" s="46"/>
      <c r="H102" s="46"/>
      <c r="I102" s="46"/>
    </row>
    <row r="103" spans="1:9" ht="15" customHeight="1" x14ac:dyDescent="0.25">
      <c r="A103" s="90"/>
      <c r="B103" s="64" t="s">
        <v>12</v>
      </c>
      <c r="C103" s="49"/>
      <c r="D103" s="46">
        <v>15</v>
      </c>
      <c r="E103" s="46">
        <v>1.1000000000000001</v>
      </c>
      <c r="F103" s="46">
        <v>0.1</v>
      </c>
      <c r="G103" s="46">
        <v>7.4</v>
      </c>
      <c r="H103" s="46">
        <v>35.1</v>
      </c>
      <c r="I103" s="46">
        <v>573</v>
      </c>
    </row>
    <row r="104" spans="1:9" ht="15" customHeight="1" x14ac:dyDescent="0.25">
      <c r="A104" s="91"/>
      <c r="B104" s="48" t="s">
        <v>12</v>
      </c>
      <c r="C104" s="49">
        <v>15</v>
      </c>
      <c r="D104" s="46"/>
      <c r="E104" s="46"/>
      <c r="F104" s="46"/>
      <c r="G104" s="46"/>
      <c r="H104" s="46"/>
      <c r="I104" s="46"/>
    </row>
    <row r="105" spans="1:9" x14ac:dyDescent="0.25">
      <c r="A105" s="46" t="s">
        <v>37</v>
      </c>
      <c r="B105" s="64"/>
      <c r="C105" s="49"/>
      <c r="D105" s="62">
        <f>SUM(D88:D103)</f>
        <v>630</v>
      </c>
      <c r="E105" s="62">
        <f t="shared" ref="E105:H105" si="2">SUM(E88:E103)</f>
        <v>2.42</v>
      </c>
      <c r="F105" s="62">
        <f t="shared" si="2"/>
        <v>17.600000000000001</v>
      </c>
      <c r="G105" s="62">
        <f t="shared" si="2"/>
        <v>72.400000000000006</v>
      </c>
      <c r="H105" s="62">
        <f t="shared" si="2"/>
        <v>557</v>
      </c>
      <c r="I105" s="46"/>
    </row>
    <row r="106" spans="1:9" x14ac:dyDescent="0.25">
      <c r="A106" s="63" t="s">
        <v>22</v>
      </c>
      <c r="B106" s="64"/>
      <c r="C106" s="49"/>
      <c r="D106" s="46"/>
      <c r="E106" s="46"/>
      <c r="F106" s="46"/>
      <c r="G106" s="46"/>
      <c r="H106" s="46"/>
      <c r="I106" s="46"/>
    </row>
    <row r="107" spans="1:9" x14ac:dyDescent="0.25">
      <c r="A107" s="89" t="s">
        <v>34</v>
      </c>
      <c r="B107" s="64" t="s">
        <v>112</v>
      </c>
      <c r="C107" s="49"/>
      <c r="D107" s="46">
        <v>70</v>
      </c>
      <c r="E107" s="46">
        <v>0.49</v>
      </c>
      <c r="F107" s="46">
        <v>7.0000000000000007E-2</v>
      </c>
      <c r="G107" s="46">
        <v>1.3</v>
      </c>
      <c r="H107" s="46">
        <v>7.7</v>
      </c>
      <c r="I107" s="46">
        <v>148</v>
      </c>
    </row>
    <row r="108" spans="1:9" x14ac:dyDescent="0.25">
      <c r="A108" s="101"/>
      <c r="B108" s="48" t="s">
        <v>146</v>
      </c>
      <c r="C108" s="49">
        <v>70</v>
      </c>
      <c r="D108" s="46"/>
      <c r="E108" s="46"/>
      <c r="F108" s="46"/>
      <c r="G108" s="46"/>
      <c r="H108" s="46"/>
      <c r="I108" s="46"/>
    </row>
    <row r="109" spans="1:9" x14ac:dyDescent="0.25">
      <c r="A109" s="101"/>
      <c r="B109" s="48" t="s">
        <v>160</v>
      </c>
      <c r="C109" s="49">
        <v>0.1</v>
      </c>
      <c r="D109" s="46"/>
      <c r="E109" s="46"/>
      <c r="F109" s="46"/>
      <c r="G109" s="46"/>
      <c r="H109" s="46"/>
      <c r="I109" s="46"/>
    </row>
    <row r="110" spans="1:9" ht="15" customHeight="1" x14ac:dyDescent="0.25">
      <c r="A110" s="101"/>
      <c r="B110" s="64" t="s">
        <v>138</v>
      </c>
      <c r="C110" s="49"/>
      <c r="D110" s="46">
        <v>65</v>
      </c>
      <c r="E110" s="46">
        <v>0.3</v>
      </c>
      <c r="F110" s="46">
        <v>7.5</v>
      </c>
      <c r="G110" s="46">
        <v>3.9</v>
      </c>
      <c r="H110" s="46">
        <v>124.8</v>
      </c>
      <c r="I110" s="46" t="s">
        <v>184</v>
      </c>
    </row>
    <row r="111" spans="1:9" ht="15" customHeight="1" x14ac:dyDescent="0.25">
      <c r="A111" s="101"/>
      <c r="B111" s="48" t="s">
        <v>180</v>
      </c>
      <c r="C111" s="49">
        <v>43.6</v>
      </c>
      <c r="D111" s="46"/>
      <c r="E111" s="46"/>
      <c r="F111" s="46"/>
      <c r="G111" s="46"/>
      <c r="H111" s="46"/>
      <c r="I111" s="46"/>
    </row>
    <row r="112" spans="1:9" ht="15" customHeight="1" x14ac:dyDescent="0.25">
      <c r="A112" s="101"/>
      <c r="B112" s="48" t="s">
        <v>137</v>
      </c>
      <c r="C112" s="49">
        <v>40.6</v>
      </c>
      <c r="D112" s="46"/>
      <c r="E112" s="46"/>
      <c r="F112" s="46"/>
      <c r="G112" s="46"/>
      <c r="H112" s="46"/>
      <c r="I112" s="46"/>
    </row>
    <row r="113" spans="1:9" ht="15" customHeight="1" x14ac:dyDescent="0.25">
      <c r="A113" s="101"/>
      <c r="B113" s="48" t="s">
        <v>123</v>
      </c>
      <c r="C113" s="49">
        <v>9.1</v>
      </c>
      <c r="D113" s="46"/>
      <c r="E113" s="46"/>
      <c r="F113" s="46"/>
      <c r="G113" s="46"/>
      <c r="H113" s="46"/>
      <c r="I113" s="46"/>
    </row>
    <row r="114" spans="1:9" ht="15" customHeight="1" x14ac:dyDescent="0.25">
      <c r="A114" s="101"/>
      <c r="B114" s="48" t="s">
        <v>117</v>
      </c>
      <c r="C114" s="49">
        <v>5</v>
      </c>
      <c r="D114" s="46"/>
      <c r="E114" s="46"/>
      <c r="F114" s="46"/>
      <c r="G114" s="46"/>
      <c r="H114" s="46"/>
      <c r="I114" s="46"/>
    </row>
    <row r="115" spans="1:9" ht="15" customHeight="1" x14ac:dyDescent="0.25">
      <c r="A115" s="101"/>
      <c r="B115" s="48" t="s">
        <v>118</v>
      </c>
      <c r="C115" s="49">
        <v>0.3</v>
      </c>
      <c r="D115" s="46"/>
      <c r="E115" s="46"/>
      <c r="F115" s="46"/>
      <c r="G115" s="46"/>
      <c r="H115" s="46"/>
      <c r="I115" s="46"/>
    </row>
    <row r="116" spans="1:9" ht="15" customHeight="1" x14ac:dyDescent="0.25">
      <c r="A116" s="101"/>
      <c r="B116" s="64" t="s">
        <v>108</v>
      </c>
      <c r="C116" s="49"/>
      <c r="D116" s="46">
        <v>100</v>
      </c>
      <c r="E116" s="46">
        <v>4.3</v>
      </c>
      <c r="F116" s="46">
        <v>4.0999999999999996</v>
      </c>
      <c r="G116" s="46">
        <v>24.6</v>
      </c>
      <c r="H116" s="46">
        <v>152.4</v>
      </c>
      <c r="I116" s="46">
        <v>206</v>
      </c>
    </row>
    <row r="117" spans="1:9" ht="15" customHeight="1" x14ac:dyDescent="0.25">
      <c r="A117" s="101"/>
      <c r="B117" s="48" t="s">
        <v>139</v>
      </c>
      <c r="C117" s="49">
        <v>38.5</v>
      </c>
      <c r="D117" s="46"/>
      <c r="E117" s="46"/>
      <c r="F117" s="46"/>
      <c r="G117" s="46"/>
      <c r="H117" s="46"/>
      <c r="I117" s="46"/>
    </row>
    <row r="118" spans="1:9" ht="15" customHeight="1" x14ac:dyDescent="0.25">
      <c r="A118" s="101"/>
      <c r="B118" s="48" t="s">
        <v>118</v>
      </c>
      <c r="C118" s="49">
        <v>0.2</v>
      </c>
      <c r="D118" s="46"/>
      <c r="E118" s="46"/>
      <c r="F118" s="46"/>
      <c r="G118" s="46"/>
      <c r="H118" s="46"/>
      <c r="I118" s="46"/>
    </row>
    <row r="119" spans="1:9" ht="15" customHeight="1" x14ac:dyDescent="0.25">
      <c r="A119" s="101"/>
      <c r="B119" s="48" t="s">
        <v>119</v>
      </c>
      <c r="C119" s="49">
        <v>3.8</v>
      </c>
      <c r="D119" s="46"/>
      <c r="E119" s="46"/>
      <c r="F119" s="46"/>
      <c r="G119" s="46"/>
      <c r="H119" s="46"/>
      <c r="I119" s="46"/>
    </row>
    <row r="120" spans="1:9" ht="15" customHeight="1" x14ac:dyDescent="0.25">
      <c r="A120" s="101"/>
      <c r="B120" s="64" t="s">
        <v>20</v>
      </c>
      <c r="C120" s="49"/>
      <c r="D120" s="46">
        <v>200</v>
      </c>
      <c r="E120" s="46">
        <v>0.3</v>
      </c>
      <c r="F120" s="46">
        <v>0.1</v>
      </c>
      <c r="G120" s="46">
        <v>9.5</v>
      </c>
      <c r="H120" s="46">
        <v>40</v>
      </c>
      <c r="I120" s="50">
        <v>459</v>
      </c>
    </row>
    <row r="121" spans="1:9" ht="15" customHeight="1" x14ac:dyDescent="0.25">
      <c r="A121" s="101"/>
      <c r="B121" s="48" t="s">
        <v>136</v>
      </c>
      <c r="C121" s="49">
        <v>1</v>
      </c>
      <c r="D121" s="46"/>
      <c r="E121" s="46"/>
      <c r="F121" s="46"/>
      <c r="G121" s="46"/>
      <c r="H121" s="46"/>
      <c r="I121" s="50"/>
    </row>
    <row r="122" spans="1:9" ht="15" customHeight="1" x14ac:dyDescent="0.25">
      <c r="A122" s="101"/>
      <c r="B122" s="48" t="s">
        <v>126</v>
      </c>
      <c r="C122" s="49">
        <v>10</v>
      </c>
      <c r="D122" s="46"/>
      <c r="E122" s="46"/>
      <c r="F122" s="46"/>
      <c r="G122" s="46"/>
      <c r="H122" s="46"/>
      <c r="I122" s="50"/>
    </row>
    <row r="123" spans="1:9" ht="15" customHeight="1" x14ac:dyDescent="0.25">
      <c r="A123" s="101"/>
      <c r="B123" s="48" t="s">
        <v>140</v>
      </c>
      <c r="C123" s="52">
        <v>7.2</v>
      </c>
      <c r="D123" s="46"/>
      <c r="E123" s="46"/>
      <c r="F123" s="46"/>
      <c r="G123" s="46"/>
      <c r="H123" s="46"/>
      <c r="I123" s="50"/>
    </row>
    <row r="124" spans="1:9" ht="15" customHeight="1" x14ac:dyDescent="0.25">
      <c r="A124" s="101"/>
      <c r="B124" s="64" t="s">
        <v>98</v>
      </c>
      <c r="C124" s="49"/>
      <c r="D124" s="46">
        <v>10</v>
      </c>
      <c r="E124" s="46">
        <v>0.01</v>
      </c>
      <c r="F124" s="46">
        <v>3</v>
      </c>
      <c r="G124" s="46">
        <v>0</v>
      </c>
      <c r="H124" s="46">
        <v>35.799999999999997</v>
      </c>
      <c r="I124" s="46" t="s">
        <v>106</v>
      </c>
    </row>
    <row r="125" spans="1:9" ht="15" customHeight="1" x14ac:dyDescent="0.25">
      <c r="A125" s="101"/>
      <c r="B125" s="48" t="s">
        <v>98</v>
      </c>
      <c r="C125" s="49">
        <v>10</v>
      </c>
      <c r="D125" s="46"/>
      <c r="E125" s="46"/>
      <c r="F125" s="46"/>
      <c r="G125" s="46"/>
      <c r="H125" s="46"/>
      <c r="I125" s="46"/>
    </row>
    <row r="126" spans="1:9" ht="15" customHeight="1" x14ac:dyDescent="0.25">
      <c r="A126" s="101"/>
      <c r="B126" s="64" t="s">
        <v>13</v>
      </c>
      <c r="C126" s="49"/>
      <c r="D126" s="46">
        <v>20</v>
      </c>
      <c r="E126" s="46">
        <v>1.6</v>
      </c>
      <c r="F126" s="46">
        <v>0.3</v>
      </c>
      <c r="G126" s="46">
        <v>8</v>
      </c>
      <c r="H126" s="46">
        <v>41.2</v>
      </c>
      <c r="I126" s="46">
        <v>574</v>
      </c>
    </row>
    <row r="127" spans="1:9" ht="15" customHeight="1" x14ac:dyDescent="0.25">
      <c r="A127" s="101"/>
      <c r="B127" s="48" t="s">
        <v>122</v>
      </c>
      <c r="C127" s="49">
        <v>20</v>
      </c>
      <c r="D127" s="46"/>
      <c r="E127" s="46"/>
      <c r="F127" s="46"/>
      <c r="G127" s="46"/>
      <c r="H127" s="46"/>
      <c r="I127" s="46"/>
    </row>
    <row r="128" spans="1:9" ht="15" customHeight="1" x14ac:dyDescent="0.25">
      <c r="A128" s="101"/>
      <c r="B128" s="64" t="s">
        <v>12</v>
      </c>
      <c r="C128" s="49"/>
      <c r="D128" s="46">
        <v>35</v>
      </c>
      <c r="E128" s="46">
        <v>2.7</v>
      </c>
      <c r="F128" s="46">
        <v>0.3</v>
      </c>
      <c r="G128" s="46">
        <v>17.2</v>
      </c>
      <c r="H128" s="46">
        <v>81.900000000000006</v>
      </c>
      <c r="I128" s="46">
        <v>573</v>
      </c>
    </row>
    <row r="129" spans="1:9" ht="15.75" customHeight="1" x14ac:dyDescent="0.25">
      <c r="A129" s="102"/>
      <c r="B129" s="48" t="s">
        <v>12</v>
      </c>
      <c r="C129" s="49">
        <v>35</v>
      </c>
      <c r="D129" s="46"/>
      <c r="E129" s="46"/>
      <c r="F129" s="46"/>
      <c r="G129" s="46"/>
      <c r="H129" s="46"/>
      <c r="I129" s="46"/>
    </row>
    <row r="130" spans="1:9" x14ac:dyDescent="0.25">
      <c r="A130" s="46" t="s">
        <v>37</v>
      </c>
      <c r="B130" s="64"/>
      <c r="C130" s="49"/>
      <c r="D130" s="62">
        <f>SUM(D107:D129)</f>
        <v>500</v>
      </c>
      <c r="E130" s="62">
        <f t="shared" ref="E130:H130" si="3">SUM(E107:E129)</f>
        <v>9.6999999999999993</v>
      </c>
      <c r="F130" s="62">
        <f t="shared" si="3"/>
        <v>15.370000000000001</v>
      </c>
      <c r="G130" s="62">
        <f t="shared" si="3"/>
        <v>64.5</v>
      </c>
      <c r="H130" s="62">
        <f t="shared" si="3"/>
        <v>483.79999999999995</v>
      </c>
      <c r="I130" s="46"/>
    </row>
    <row r="131" spans="1:9" x14ac:dyDescent="0.25">
      <c r="A131" s="71" t="s">
        <v>23</v>
      </c>
      <c r="B131" s="64"/>
      <c r="C131" s="49"/>
      <c r="D131" s="72">
        <f>(D40+D62+D86+D105+D130)/5</f>
        <v>534.4</v>
      </c>
      <c r="E131" s="73">
        <f>(E40+E62+E86+E105+E130)/5</f>
        <v>17.972000000000001</v>
      </c>
      <c r="F131" s="73">
        <f>(F40+F62+F86+F105+F130)/5</f>
        <v>18.694000000000003</v>
      </c>
      <c r="G131" s="73">
        <f>(G40+G62+G86+G105+G130)/5</f>
        <v>66.903999999999996</v>
      </c>
      <c r="H131" s="73">
        <f>(H40+H62+H86+H105+H130)/5</f>
        <v>535.2299999999999</v>
      </c>
      <c r="I131" s="46"/>
    </row>
    <row r="132" spans="1:9" x14ac:dyDescent="0.25">
      <c r="A132" s="74" t="s">
        <v>24</v>
      </c>
      <c r="B132" s="64"/>
      <c r="C132" s="49"/>
      <c r="D132" s="46"/>
      <c r="E132" s="46"/>
      <c r="F132" s="46"/>
      <c r="G132" s="46"/>
      <c r="H132" s="46"/>
      <c r="I132" s="46"/>
    </row>
    <row r="133" spans="1:9" ht="15" customHeight="1" x14ac:dyDescent="0.25">
      <c r="A133" s="99" t="s">
        <v>34</v>
      </c>
      <c r="B133" s="64" t="s">
        <v>104</v>
      </c>
      <c r="C133" s="49"/>
      <c r="D133" s="46">
        <v>70</v>
      </c>
      <c r="E133" s="46">
        <v>0.01</v>
      </c>
      <c r="F133" s="46">
        <v>1.8</v>
      </c>
      <c r="G133" s="46">
        <v>1.5</v>
      </c>
      <c r="H133" s="46">
        <v>23.6</v>
      </c>
      <c r="I133" s="46" t="s">
        <v>106</v>
      </c>
    </row>
    <row r="134" spans="1:9" ht="15" customHeight="1" x14ac:dyDescent="0.25">
      <c r="A134" s="100"/>
      <c r="B134" s="47" t="s">
        <v>104</v>
      </c>
      <c r="C134" s="52">
        <v>70</v>
      </c>
      <c r="D134" s="46"/>
      <c r="E134" s="46"/>
      <c r="F134" s="46"/>
      <c r="G134" s="46"/>
      <c r="H134" s="46"/>
      <c r="I134" s="46"/>
    </row>
    <row r="135" spans="1:9" ht="15" customHeight="1" x14ac:dyDescent="0.25">
      <c r="A135" s="100"/>
      <c r="B135" s="65" t="s">
        <v>185</v>
      </c>
      <c r="C135" s="52"/>
      <c r="D135" s="46">
        <v>65</v>
      </c>
      <c r="E135" s="46">
        <v>10</v>
      </c>
      <c r="F135" s="46">
        <v>7.2</v>
      </c>
      <c r="G135" s="46">
        <v>8.6</v>
      </c>
      <c r="H135" s="46">
        <v>138.5</v>
      </c>
      <c r="I135" s="46">
        <v>347</v>
      </c>
    </row>
    <row r="136" spans="1:9" ht="15" customHeight="1" x14ac:dyDescent="0.25">
      <c r="A136" s="100"/>
      <c r="B136" s="48" t="s">
        <v>180</v>
      </c>
      <c r="C136" s="52">
        <v>26</v>
      </c>
      <c r="D136" s="46"/>
      <c r="E136" s="46"/>
      <c r="F136" s="46"/>
      <c r="G136" s="46"/>
      <c r="H136" s="46"/>
      <c r="I136" s="46"/>
    </row>
    <row r="137" spans="1:9" ht="15" customHeight="1" x14ac:dyDescent="0.25">
      <c r="A137" s="100"/>
      <c r="B137" s="51" t="s">
        <v>114</v>
      </c>
      <c r="C137" s="52">
        <v>24.7</v>
      </c>
      <c r="D137" s="46"/>
      <c r="E137" s="46"/>
      <c r="F137" s="46"/>
      <c r="G137" s="46"/>
      <c r="H137" s="46"/>
      <c r="I137" s="46"/>
    </row>
    <row r="138" spans="1:9" ht="15" customHeight="1" x14ac:dyDescent="0.25">
      <c r="A138" s="100"/>
      <c r="B138" s="51" t="s">
        <v>115</v>
      </c>
      <c r="C138" s="52">
        <v>13</v>
      </c>
      <c r="D138" s="46"/>
      <c r="E138" s="46"/>
      <c r="F138" s="46"/>
      <c r="G138" s="46"/>
      <c r="H138" s="46"/>
      <c r="I138" s="46"/>
    </row>
    <row r="139" spans="1:9" ht="15" customHeight="1" x14ac:dyDescent="0.25">
      <c r="A139" s="100"/>
      <c r="B139" s="51" t="s">
        <v>123</v>
      </c>
      <c r="C139" s="52">
        <v>11</v>
      </c>
      <c r="D139" s="46"/>
      <c r="E139" s="46"/>
      <c r="F139" s="46"/>
      <c r="G139" s="46"/>
      <c r="H139" s="46"/>
      <c r="I139" s="46"/>
    </row>
    <row r="140" spans="1:9" ht="15" customHeight="1" x14ac:dyDescent="0.25">
      <c r="A140" s="100"/>
      <c r="B140" s="51" t="s">
        <v>124</v>
      </c>
      <c r="C140" s="52">
        <v>6.5</v>
      </c>
      <c r="D140" s="46"/>
      <c r="E140" s="46"/>
      <c r="F140" s="46"/>
      <c r="G140" s="46"/>
      <c r="H140" s="46"/>
      <c r="I140" s="46"/>
    </row>
    <row r="141" spans="1:9" ht="15" customHeight="1" x14ac:dyDescent="0.25">
      <c r="A141" s="100"/>
      <c r="B141" s="51" t="s">
        <v>117</v>
      </c>
      <c r="C141" s="52">
        <v>2.6</v>
      </c>
      <c r="D141" s="46"/>
      <c r="E141" s="46"/>
      <c r="F141" s="46"/>
      <c r="G141" s="46"/>
      <c r="H141" s="46"/>
      <c r="I141" s="46"/>
    </row>
    <row r="142" spans="1:9" ht="15" customHeight="1" x14ac:dyDescent="0.25">
      <c r="A142" s="100"/>
      <c r="B142" s="51" t="s">
        <v>118</v>
      </c>
      <c r="C142" s="52">
        <v>0.3</v>
      </c>
      <c r="D142" s="46"/>
      <c r="E142" s="46"/>
      <c r="F142" s="46"/>
      <c r="G142" s="46"/>
      <c r="H142" s="46"/>
      <c r="I142" s="46"/>
    </row>
    <row r="143" spans="1:9" ht="15" customHeight="1" x14ac:dyDescent="0.25">
      <c r="A143" s="100"/>
      <c r="B143" s="66" t="s">
        <v>70</v>
      </c>
      <c r="C143" s="52"/>
      <c r="D143" s="46">
        <v>5</v>
      </c>
      <c r="E143" s="46">
        <v>0.04</v>
      </c>
      <c r="F143" s="46">
        <v>3.6</v>
      </c>
      <c r="G143" s="46">
        <v>7.0000000000000007E-2</v>
      </c>
      <c r="H143" s="46">
        <v>33.049999999999997</v>
      </c>
      <c r="I143" s="46">
        <v>79</v>
      </c>
    </row>
    <row r="144" spans="1:9" ht="15" customHeight="1" x14ac:dyDescent="0.25">
      <c r="A144" s="100"/>
      <c r="B144" s="51" t="s">
        <v>119</v>
      </c>
      <c r="C144" s="52">
        <v>5</v>
      </c>
      <c r="D144" s="46"/>
      <c r="E144" s="46"/>
      <c r="F144" s="46"/>
      <c r="G144" s="46"/>
      <c r="H144" s="46"/>
      <c r="I144" s="46"/>
    </row>
    <row r="145" spans="1:9" ht="15" customHeight="1" x14ac:dyDescent="0.25">
      <c r="A145" s="100"/>
      <c r="B145" s="64" t="s">
        <v>186</v>
      </c>
      <c r="C145" s="49"/>
      <c r="D145" s="46">
        <v>100</v>
      </c>
      <c r="E145" s="46">
        <v>4.3</v>
      </c>
      <c r="F145" s="46">
        <v>4.0999999999999996</v>
      </c>
      <c r="G145" s="46">
        <v>24.6</v>
      </c>
      <c r="H145" s="46">
        <v>152.4</v>
      </c>
      <c r="I145" s="46">
        <v>202</v>
      </c>
    </row>
    <row r="146" spans="1:9" ht="15" customHeight="1" x14ac:dyDescent="0.25">
      <c r="A146" s="100"/>
      <c r="B146" s="48" t="s">
        <v>141</v>
      </c>
      <c r="C146" s="49">
        <v>45.8</v>
      </c>
      <c r="D146" s="46"/>
      <c r="E146" s="46"/>
      <c r="F146" s="46"/>
      <c r="G146" s="46"/>
      <c r="H146" s="46"/>
      <c r="I146" s="46"/>
    </row>
    <row r="147" spans="1:9" ht="15" customHeight="1" x14ac:dyDescent="0.25">
      <c r="A147" s="100"/>
      <c r="B147" s="48" t="s">
        <v>118</v>
      </c>
      <c r="C147" s="49">
        <v>0.2</v>
      </c>
      <c r="D147" s="46"/>
      <c r="E147" s="46"/>
      <c r="F147" s="46"/>
      <c r="G147" s="46"/>
      <c r="H147" s="46"/>
      <c r="I147" s="46"/>
    </row>
    <row r="148" spans="1:9" ht="15" customHeight="1" x14ac:dyDescent="0.25">
      <c r="A148" s="100"/>
      <c r="B148" s="48" t="s">
        <v>119</v>
      </c>
      <c r="C148" s="49">
        <v>3.8</v>
      </c>
      <c r="D148" s="46"/>
      <c r="E148" s="46"/>
      <c r="F148" s="46"/>
      <c r="G148" s="46"/>
      <c r="H148" s="46"/>
      <c r="I148" s="46"/>
    </row>
    <row r="149" spans="1:9" ht="15" customHeight="1" x14ac:dyDescent="0.25">
      <c r="A149" s="100"/>
      <c r="B149" s="64" t="s">
        <v>18</v>
      </c>
      <c r="C149" s="49"/>
      <c r="D149" s="46">
        <v>200</v>
      </c>
      <c r="E149" s="46">
        <v>1</v>
      </c>
      <c r="F149" s="46">
        <v>0.2</v>
      </c>
      <c r="G149" s="46">
        <v>20.2</v>
      </c>
      <c r="H149" s="46">
        <v>86</v>
      </c>
      <c r="I149" s="46">
        <v>501</v>
      </c>
    </row>
    <row r="150" spans="1:9" ht="15" customHeight="1" x14ac:dyDescent="0.25">
      <c r="A150" s="100"/>
      <c r="B150" s="48" t="s">
        <v>121</v>
      </c>
      <c r="C150" s="49">
        <v>200</v>
      </c>
      <c r="D150" s="46"/>
      <c r="E150" s="46"/>
      <c r="F150" s="46"/>
      <c r="G150" s="46"/>
      <c r="H150" s="46"/>
      <c r="I150" s="46"/>
    </row>
    <row r="151" spans="1:9" ht="15" customHeight="1" x14ac:dyDescent="0.25">
      <c r="A151" s="100"/>
      <c r="B151" s="64" t="s">
        <v>13</v>
      </c>
      <c r="C151" s="49"/>
      <c r="D151" s="46">
        <v>30</v>
      </c>
      <c r="E151" s="46">
        <v>2.4</v>
      </c>
      <c r="F151" s="46">
        <v>0.5</v>
      </c>
      <c r="G151" s="46">
        <v>12</v>
      </c>
      <c r="H151" s="46">
        <v>61.8</v>
      </c>
      <c r="I151" s="46">
        <v>574</v>
      </c>
    </row>
    <row r="152" spans="1:9" ht="15" customHeight="1" x14ac:dyDescent="0.25">
      <c r="A152" s="100"/>
      <c r="B152" s="48" t="s">
        <v>122</v>
      </c>
      <c r="C152" s="49">
        <v>30</v>
      </c>
      <c r="D152" s="46"/>
      <c r="E152" s="46"/>
      <c r="F152" s="46"/>
      <c r="G152" s="46"/>
      <c r="H152" s="46"/>
      <c r="I152" s="46"/>
    </row>
    <row r="153" spans="1:9" ht="15" customHeight="1" x14ac:dyDescent="0.25">
      <c r="A153" s="100"/>
      <c r="B153" s="64" t="s">
        <v>12</v>
      </c>
      <c r="C153" s="49"/>
      <c r="D153" s="46">
        <v>30</v>
      </c>
      <c r="E153" s="46">
        <v>2.2999999999999998</v>
      </c>
      <c r="F153" s="46">
        <v>0.2</v>
      </c>
      <c r="G153" s="46">
        <v>14.8</v>
      </c>
      <c r="H153" s="46">
        <v>70.2</v>
      </c>
      <c r="I153" s="46">
        <v>573</v>
      </c>
    </row>
    <row r="154" spans="1:9" ht="15" customHeight="1" x14ac:dyDescent="0.25">
      <c r="A154" s="103"/>
      <c r="B154" s="48" t="s">
        <v>12</v>
      </c>
      <c r="C154" s="49">
        <v>30</v>
      </c>
      <c r="D154" s="46"/>
      <c r="E154" s="46"/>
      <c r="F154" s="46"/>
      <c r="G154" s="46"/>
      <c r="H154" s="46"/>
      <c r="I154" s="46"/>
    </row>
    <row r="155" spans="1:9" x14ac:dyDescent="0.25">
      <c r="A155" s="46" t="s">
        <v>37</v>
      </c>
      <c r="B155" s="64"/>
      <c r="C155" s="49"/>
      <c r="D155" s="62">
        <f>SUM(D133:D153)</f>
        <v>500</v>
      </c>
      <c r="E155" s="62">
        <f>SUM(E133:E153)</f>
        <v>20.049999999999997</v>
      </c>
      <c r="F155" s="62">
        <f>SUM(F133:F153)</f>
        <v>17.599999999999998</v>
      </c>
      <c r="G155" s="62">
        <f>SUM(G133:G153)</f>
        <v>81.77</v>
      </c>
      <c r="H155" s="62">
        <f>SUM(H133:H153)</f>
        <v>565.54999999999995</v>
      </c>
      <c r="I155" s="46"/>
    </row>
    <row r="156" spans="1:9" x14ac:dyDescent="0.25">
      <c r="A156" s="63" t="s">
        <v>25</v>
      </c>
      <c r="B156" s="64"/>
      <c r="C156" s="49"/>
      <c r="D156" s="46"/>
      <c r="E156" s="46"/>
      <c r="F156" s="46"/>
      <c r="G156" s="46"/>
      <c r="H156" s="46"/>
      <c r="I156" s="46"/>
    </row>
    <row r="157" spans="1:9" ht="15" customHeight="1" x14ac:dyDescent="0.25">
      <c r="A157" s="99" t="s">
        <v>34</v>
      </c>
      <c r="B157" s="65" t="s">
        <v>187</v>
      </c>
      <c r="C157" s="52"/>
      <c r="D157" s="46">
        <v>70</v>
      </c>
      <c r="E157" s="46">
        <v>9</v>
      </c>
      <c r="F157" s="46">
        <v>1.1000000000000001</v>
      </c>
      <c r="G157" s="46">
        <v>7</v>
      </c>
      <c r="H157" s="46">
        <v>74</v>
      </c>
      <c r="I157" s="46">
        <v>307</v>
      </c>
    </row>
    <row r="158" spans="1:9" ht="15" customHeight="1" x14ac:dyDescent="0.25">
      <c r="A158" s="100"/>
      <c r="B158" s="51" t="s">
        <v>142</v>
      </c>
      <c r="C158" s="52">
        <v>50</v>
      </c>
      <c r="D158" s="46"/>
      <c r="E158" s="46"/>
      <c r="F158" s="46"/>
      <c r="G158" s="46"/>
      <c r="H158" s="46"/>
      <c r="I158" s="46"/>
    </row>
    <row r="159" spans="1:9" ht="15" customHeight="1" x14ac:dyDescent="0.25">
      <c r="A159" s="100"/>
      <c r="B159" s="51" t="s">
        <v>115</v>
      </c>
      <c r="C159" s="52">
        <v>19</v>
      </c>
      <c r="D159" s="46"/>
      <c r="E159" s="46"/>
      <c r="F159" s="46"/>
      <c r="G159" s="46"/>
      <c r="H159" s="46"/>
      <c r="I159" s="46"/>
    </row>
    <row r="160" spans="1:9" ht="15" customHeight="1" x14ac:dyDescent="0.25">
      <c r="A160" s="100"/>
      <c r="B160" s="51" t="s">
        <v>123</v>
      </c>
      <c r="C160" s="52">
        <v>14</v>
      </c>
      <c r="D160" s="46"/>
      <c r="E160" s="46"/>
      <c r="F160" s="46"/>
      <c r="G160" s="46"/>
      <c r="H160" s="46"/>
      <c r="I160" s="46"/>
    </row>
    <row r="161" spans="1:9" ht="15" customHeight="1" x14ac:dyDescent="0.25">
      <c r="A161" s="100"/>
      <c r="B161" s="51" t="s">
        <v>119</v>
      </c>
      <c r="C161" s="52">
        <v>1</v>
      </c>
      <c r="D161" s="46"/>
      <c r="E161" s="46"/>
      <c r="F161" s="46"/>
      <c r="G161" s="46"/>
      <c r="H161" s="46"/>
      <c r="I161" s="46"/>
    </row>
    <row r="162" spans="1:9" ht="15" customHeight="1" x14ac:dyDescent="0.25">
      <c r="A162" s="100"/>
      <c r="B162" s="51" t="s">
        <v>117</v>
      </c>
      <c r="C162" s="52">
        <v>2</v>
      </c>
      <c r="D162" s="46"/>
      <c r="E162" s="46"/>
      <c r="F162" s="46"/>
      <c r="G162" s="46"/>
      <c r="H162" s="46"/>
      <c r="I162" s="46"/>
    </row>
    <row r="163" spans="1:9" ht="15" customHeight="1" x14ac:dyDescent="0.25">
      <c r="A163" s="100"/>
      <c r="B163" s="51" t="s">
        <v>118</v>
      </c>
      <c r="C163" s="52">
        <v>0.4</v>
      </c>
      <c r="D163" s="46"/>
      <c r="E163" s="46"/>
      <c r="F163" s="46"/>
      <c r="G163" s="46"/>
      <c r="H163" s="46"/>
      <c r="I163" s="46"/>
    </row>
    <row r="164" spans="1:9" ht="15" customHeight="1" x14ac:dyDescent="0.25">
      <c r="A164" s="100"/>
      <c r="B164" s="64" t="s">
        <v>15</v>
      </c>
      <c r="C164" s="49"/>
      <c r="D164" s="46">
        <v>150</v>
      </c>
      <c r="E164" s="46">
        <v>4.0999999999999996</v>
      </c>
      <c r="F164" s="46">
        <v>6</v>
      </c>
      <c r="G164" s="46">
        <v>8.6999999999999993</v>
      </c>
      <c r="H164" s="46">
        <v>105</v>
      </c>
      <c r="I164" s="46">
        <v>377</v>
      </c>
    </row>
    <row r="165" spans="1:9" ht="15" customHeight="1" x14ac:dyDescent="0.25">
      <c r="A165" s="100"/>
      <c r="B165" s="48" t="s">
        <v>125</v>
      </c>
      <c r="C165" s="49">
        <v>121.5</v>
      </c>
      <c r="D165" s="46"/>
      <c r="E165" s="46"/>
      <c r="F165" s="46"/>
      <c r="G165" s="46"/>
      <c r="H165" s="46"/>
      <c r="I165" s="46"/>
    </row>
    <row r="166" spans="1:9" ht="15" customHeight="1" x14ac:dyDescent="0.25">
      <c r="A166" s="100"/>
      <c r="B166" s="48" t="s">
        <v>115</v>
      </c>
      <c r="C166" s="49">
        <v>22.5</v>
      </c>
      <c r="D166" s="46"/>
      <c r="E166" s="46"/>
      <c r="F166" s="46"/>
      <c r="G166" s="46"/>
      <c r="H166" s="46"/>
      <c r="I166" s="46"/>
    </row>
    <row r="167" spans="1:9" ht="15" customHeight="1" x14ac:dyDescent="0.25">
      <c r="A167" s="100"/>
      <c r="B167" s="48" t="s">
        <v>119</v>
      </c>
      <c r="C167" s="49">
        <v>6.75</v>
      </c>
      <c r="D167" s="46"/>
      <c r="E167" s="46"/>
      <c r="F167" s="46"/>
      <c r="G167" s="46"/>
      <c r="H167" s="46"/>
      <c r="I167" s="46"/>
    </row>
    <row r="168" spans="1:9" ht="15" customHeight="1" x14ac:dyDescent="0.25">
      <c r="A168" s="100"/>
      <c r="B168" s="48" t="s">
        <v>160</v>
      </c>
      <c r="C168" s="49">
        <v>0.4</v>
      </c>
      <c r="D168" s="46"/>
      <c r="E168" s="46"/>
      <c r="F168" s="46"/>
      <c r="G168" s="46"/>
      <c r="H168" s="46"/>
      <c r="I168" s="46"/>
    </row>
    <row r="169" spans="1:9" ht="15" customHeight="1" x14ac:dyDescent="0.25">
      <c r="A169" s="100"/>
      <c r="B169" s="65" t="s">
        <v>31</v>
      </c>
      <c r="C169" s="52"/>
      <c r="D169" s="46">
        <v>200</v>
      </c>
      <c r="E169" s="46">
        <v>0.6</v>
      </c>
      <c r="F169" s="46">
        <v>0.1</v>
      </c>
      <c r="G169" s="46">
        <v>20.100000000000001</v>
      </c>
      <c r="H169" s="46">
        <v>84</v>
      </c>
      <c r="I169" s="46">
        <v>495</v>
      </c>
    </row>
    <row r="170" spans="1:9" ht="15" customHeight="1" x14ac:dyDescent="0.25">
      <c r="A170" s="100"/>
      <c r="B170" s="51" t="s">
        <v>133</v>
      </c>
      <c r="C170" s="52">
        <v>20</v>
      </c>
      <c r="D170" s="46"/>
      <c r="E170" s="46"/>
      <c r="F170" s="46"/>
      <c r="G170" s="46"/>
      <c r="H170" s="46"/>
      <c r="I170" s="46"/>
    </row>
    <row r="171" spans="1:9" ht="15" customHeight="1" x14ac:dyDescent="0.25">
      <c r="A171" s="100"/>
      <c r="B171" s="51" t="s">
        <v>126</v>
      </c>
      <c r="C171" s="52">
        <v>10</v>
      </c>
      <c r="D171" s="46"/>
      <c r="E171" s="46"/>
      <c r="F171" s="46"/>
      <c r="G171" s="46"/>
      <c r="H171" s="46"/>
      <c r="I171" s="46"/>
    </row>
    <row r="172" spans="1:9" ht="15" customHeight="1" x14ac:dyDescent="0.25">
      <c r="A172" s="100"/>
      <c r="B172" s="51" t="s">
        <v>134</v>
      </c>
      <c r="C172" s="52">
        <v>10</v>
      </c>
      <c r="D172" s="46"/>
      <c r="E172" s="46"/>
      <c r="F172" s="46"/>
      <c r="G172" s="46"/>
      <c r="H172" s="46"/>
      <c r="I172" s="46"/>
    </row>
    <row r="173" spans="1:9" ht="15" customHeight="1" x14ac:dyDescent="0.25">
      <c r="A173" s="100"/>
      <c r="B173" s="64" t="s">
        <v>33</v>
      </c>
      <c r="C173" s="49"/>
      <c r="D173" s="46">
        <v>200</v>
      </c>
      <c r="E173" s="46">
        <v>0.01</v>
      </c>
      <c r="F173" s="46">
        <v>0.5</v>
      </c>
      <c r="G173" s="46">
        <v>19.600000000000001</v>
      </c>
      <c r="H173" s="46">
        <v>88</v>
      </c>
      <c r="I173" s="46" t="s">
        <v>106</v>
      </c>
    </row>
    <row r="174" spans="1:9" ht="15" customHeight="1" x14ac:dyDescent="0.25">
      <c r="A174" s="100"/>
      <c r="B174" s="48" t="s">
        <v>33</v>
      </c>
      <c r="C174" s="49">
        <v>200</v>
      </c>
      <c r="D174" s="46"/>
      <c r="E174" s="46"/>
      <c r="F174" s="46"/>
      <c r="G174" s="46"/>
      <c r="H174" s="46"/>
      <c r="I174" s="46"/>
    </row>
    <row r="175" spans="1:9" ht="15" customHeight="1" x14ac:dyDescent="0.25">
      <c r="A175" s="100"/>
      <c r="B175" s="64" t="s">
        <v>13</v>
      </c>
      <c r="C175" s="49"/>
      <c r="D175" s="46">
        <v>30</v>
      </c>
      <c r="E175" s="46">
        <v>2.4</v>
      </c>
      <c r="F175" s="46">
        <v>0.5</v>
      </c>
      <c r="G175" s="46">
        <v>12</v>
      </c>
      <c r="H175" s="46">
        <v>61.8</v>
      </c>
      <c r="I175" s="46">
        <v>574</v>
      </c>
    </row>
    <row r="176" spans="1:9" ht="15" customHeight="1" x14ac:dyDescent="0.25">
      <c r="A176" s="100"/>
      <c r="B176" s="48" t="s">
        <v>13</v>
      </c>
      <c r="C176" s="49">
        <v>30</v>
      </c>
      <c r="D176" s="46"/>
      <c r="E176" s="46"/>
      <c r="F176" s="46"/>
      <c r="G176" s="46"/>
      <c r="H176" s="46"/>
      <c r="I176" s="46"/>
    </row>
    <row r="177" spans="1:9" ht="15" customHeight="1" x14ac:dyDescent="0.25">
      <c r="A177" s="100"/>
      <c r="B177" s="64" t="s">
        <v>12</v>
      </c>
      <c r="C177" s="49"/>
      <c r="D177" s="46">
        <v>30</v>
      </c>
      <c r="E177" s="46">
        <v>2.2999999999999998</v>
      </c>
      <c r="F177" s="46">
        <v>0.2</v>
      </c>
      <c r="G177" s="46">
        <v>14.8</v>
      </c>
      <c r="H177" s="46">
        <v>70.2</v>
      </c>
      <c r="I177" s="46">
        <v>573</v>
      </c>
    </row>
    <row r="178" spans="1:9" ht="16.5" customHeight="1" x14ac:dyDescent="0.25">
      <c r="A178" s="103"/>
      <c r="B178" s="48" t="s">
        <v>12</v>
      </c>
      <c r="C178" s="49">
        <v>30</v>
      </c>
      <c r="D178" s="46"/>
      <c r="E178" s="46"/>
      <c r="F178" s="46"/>
      <c r="G178" s="46"/>
      <c r="H178" s="46"/>
      <c r="I178" s="46"/>
    </row>
    <row r="179" spans="1:9" x14ac:dyDescent="0.25">
      <c r="A179" s="46" t="s">
        <v>37</v>
      </c>
      <c r="B179" s="64"/>
      <c r="C179" s="49"/>
      <c r="D179" s="62">
        <f>SUM(D157:D177)</f>
        <v>680</v>
      </c>
      <c r="E179" s="62">
        <f>SUM(E157:E177)</f>
        <v>18.41</v>
      </c>
      <c r="F179" s="62">
        <f>SUM(F157:F177)</f>
        <v>8.3999999999999986</v>
      </c>
      <c r="G179" s="62">
        <f>SUM(G157:G177)</f>
        <v>82.2</v>
      </c>
      <c r="H179" s="62">
        <f>SUM(H157:H177)</f>
        <v>483</v>
      </c>
      <c r="I179" s="46"/>
    </row>
    <row r="180" spans="1:9" x14ac:dyDescent="0.25">
      <c r="A180" s="63" t="s">
        <v>26</v>
      </c>
      <c r="B180" s="64"/>
      <c r="C180" s="49"/>
      <c r="D180" s="46"/>
      <c r="E180" s="46"/>
      <c r="F180" s="46"/>
      <c r="G180" s="46"/>
      <c r="H180" s="46"/>
      <c r="I180" s="46"/>
    </row>
    <row r="181" spans="1:9" x14ac:dyDescent="0.25">
      <c r="A181" s="99" t="s">
        <v>34</v>
      </c>
      <c r="B181" s="64" t="s">
        <v>112</v>
      </c>
      <c r="C181" s="49"/>
      <c r="D181" s="46">
        <v>70</v>
      </c>
      <c r="E181" s="46">
        <v>0.49</v>
      </c>
      <c r="F181" s="46">
        <v>7.0000000000000007E-2</v>
      </c>
      <c r="G181" s="46">
        <v>1.3</v>
      </c>
      <c r="H181" s="46">
        <v>7.7</v>
      </c>
      <c r="I181" s="46">
        <v>148</v>
      </c>
    </row>
    <row r="182" spans="1:9" x14ac:dyDescent="0.25">
      <c r="A182" s="101"/>
      <c r="B182" s="48" t="s">
        <v>146</v>
      </c>
      <c r="C182" s="49">
        <v>70</v>
      </c>
      <c r="D182" s="46"/>
      <c r="E182" s="46"/>
      <c r="F182" s="46"/>
      <c r="G182" s="46"/>
      <c r="H182" s="46"/>
      <c r="I182" s="46"/>
    </row>
    <row r="183" spans="1:9" x14ac:dyDescent="0.25">
      <c r="A183" s="101"/>
      <c r="B183" s="48" t="s">
        <v>160</v>
      </c>
      <c r="C183" s="49">
        <v>0.1</v>
      </c>
      <c r="D183" s="46"/>
      <c r="E183" s="46"/>
      <c r="F183" s="46"/>
      <c r="G183" s="46"/>
      <c r="H183" s="46"/>
      <c r="I183" s="46"/>
    </row>
    <row r="184" spans="1:9" ht="16.5" customHeight="1" x14ac:dyDescent="0.25">
      <c r="A184" s="101"/>
      <c r="B184" s="75" t="s">
        <v>100</v>
      </c>
      <c r="C184" s="53"/>
      <c r="D184" s="46">
        <v>80</v>
      </c>
      <c r="E184" s="46">
        <v>15.6</v>
      </c>
      <c r="F184" s="46">
        <v>7.5</v>
      </c>
      <c r="G184" s="46">
        <v>6.1</v>
      </c>
      <c r="H184" s="46">
        <v>154.4</v>
      </c>
      <c r="I184" s="46">
        <v>356</v>
      </c>
    </row>
    <row r="185" spans="1:9" ht="16.5" customHeight="1" x14ac:dyDescent="0.25">
      <c r="A185" s="101"/>
      <c r="B185" s="76" t="s">
        <v>143</v>
      </c>
      <c r="C185" s="53">
        <v>100</v>
      </c>
      <c r="D185" s="46"/>
      <c r="E185" s="46"/>
      <c r="F185" s="46"/>
      <c r="G185" s="46"/>
      <c r="H185" s="46"/>
      <c r="I185" s="46"/>
    </row>
    <row r="186" spans="1:9" ht="16.5" customHeight="1" x14ac:dyDescent="0.25">
      <c r="A186" s="101"/>
      <c r="B186" s="76" t="s">
        <v>117</v>
      </c>
      <c r="C186" s="53">
        <v>4</v>
      </c>
      <c r="D186" s="46"/>
      <c r="E186" s="46"/>
      <c r="F186" s="46"/>
      <c r="G186" s="46"/>
      <c r="H186" s="46"/>
      <c r="I186" s="46"/>
    </row>
    <row r="187" spans="1:9" ht="16.5" customHeight="1" x14ac:dyDescent="0.25">
      <c r="A187" s="101"/>
      <c r="B187" s="76" t="s">
        <v>118</v>
      </c>
      <c r="C187" s="53">
        <v>0.6</v>
      </c>
      <c r="D187" s="46"/>
      <c r="E187" s="46"/>
      <c r="F187" s="46"/>
      <c r="G187" s="46"/>
      <c r="H187" s="46"/>
      <c r="I187" s="46"/>
    </row>
    <row r="188" spans="1:9" ht="16.5" customHeight="1" x14ac:dyDescent="0.25">
      <c r="A188" s="101"/>
      <c r="B188" s="76" t="s">
        <v>144</v>
      </c>
      <c r="C188" s="53">
        <v>20</v>
      </c>
      <c r="D188" s="46"/>
      <c r="E188" s="46"/>
      <c r="F188" s="46"/>
      <c r="G188" s="46"/>
      <c r="H188" s="46"/>
      <c r="I188" s="46"/>
    </row>
    <row r="189" spans="1:9" ht="16.5" customHeight="1" x14ac:dyDescent="0.25">
      <c r="A189" s="101"/>
      <c r="B189" s="76" t="s">
        <v>119</v>
      </c>
      <c r="C189" s="53">
        <v>1</v>
      </c>
      <c r="D189" s="46"/>
      <c r="E189" s="46"/>
      <c r="F189" s="46"/>
      <c r="G189" s="46"/>
      <c r="H189" s="46"/>
      <c r="I189" s="46"/>
    </row>
    <row r="190" spans="1:9" ht="16.5" customHeight="1" x14ac:dyDescent="0.25">
      <c r="A190" s="101"/>
      <c r="B190" s="76" t="s">
        <v>131</v>
      </c>
      <c r="C190" s="53">
        <v>1</v>
      </c>
      <c r="D190" s="46"/>
      <c r="E190" s="46"/>
      <c r="F190" s="46"/>
      <c r="G190" s="46"/>
      <c r="H190" s="46"/>
      <c r="I190" s="46"/>
    </row>
    <row r="191" spans="1:9" ht="15" customHeight="1" x14ac:dyDescent="0.25">
      <c r="A191" s="101"/>
      <c r="B191" s="64" t="s">
        <v>35</v>
      </c>
      <c r="C191" s="49"/>
      <c r="D191" s="46">
        <v>100</v>
      </c>
      <c r="E191" s="46">
        <v>3.7</v>
      </c>
      <c r="F191" s="46">
        <v>3.3</v>
      </c>
      <c r="G191" s="46">
        <v>19.7</v>
      </c>
      <c r="H191" s="46">
        <v>123</v>
      </c>
      <c r="I191" s="46">
        <v>256</v>
      </c>
    </row>
    <row r="192" spans="1:9" ht="15" customHeight="1" x14ac:dyDescent="0.25">
      <c r="A192" s="101"/>
      <c r="B192" s="51" t="s">
        <v>120</v>
      </c>
      <c r="C192" s="49">
        <v>34</v>
      </c>
      <c r="D192" s="46"/>
      <c r="E192" s="46"/>
      <c r="F192" s="46"/>
      <c r="G192" s="46"/>
      <c r="H192" s="46"/>
      <c r="I192" s="46"/>
    </row>
    <row r="193" spans="1:9" ht="15" customHeight="1" x14ac:dyDescent="0.25">
      <c r="A193" s="101"/>
      <c r="B193" s="51" t="s">
        <v>119</v>
      </c>
      <c r="C193" s="49">
        <v>4</v>
      </c>
      <c r="D193" s="46"/>
      <c r="E193" s="46"/>
      <c r="F193" s="46"/>
      <c r="G193" s="46"/>
      <c r="H193" s="46"/>
      <c r="I193" s="46"/>
    </row>
    <row r="194" spans="1:9" ht="15" customHeight="1" x14ac:dyDescent="0.25">
      <c r="A194" s="101"/>
      <c r="B194" s="51" t="s">
        <v>118</v>
      </c>
      <c r="C194" s="49">
        <v>1</v>
      </c>
      <c r="D194" s="46"/>
      <c r="E194" s="46"/>
      <c r="F194" s="46"/>
      <c r="G194" s="46"/>
      <c r="H194" s="46"/>
      <c r="I194" s="46"/>
    </row>
    <row r="195" spans="1:9" ht="15" customHeight="1" x14ac:dyDescent="0.25">
      <c r="A195" s="101"/>
      <c r="B195" s="64" t="s">
        <v>188</v>
      </c>
      <c r="C195" s="49"/>
      <c r="D195" s="50">
        <v>200</v>
      </c>
      <c r="E195" s="46">
        <v>0.1</v>
      </c>
      <c r="F195" s="46">
        <v>0.04</v>
      </c>
      <c r="G195" s="46">
        <v>9.9</v>
      </c>
      <c r="H195" s="46">
        <v>41</v>
      </c>
      <c r="I195" s="46">
        <v>497</v>
      </c>
    </row>
    <row r="196" spans="1:9" ht="15" customHeight="1" x14ac:dyDescent="0.25">
      <c r="A196" s="101"/>
      <c r="B196" s="48" t="s">
        <v>145</v>
      </c>
      <c r="C196" s="49">
        <v>20</v>
      </c>
      <c r="D196" s="50"/>
      <c r="E196" s="46"/>
      <c r="F196" s="46"/>
      <c r="G196" s="46"/>
      <c r="H196" s="46"/>
      <c r="I196" s="46"/>
    </row>
    <row r="197" spans="1:9" ht="15" customHeight="1" x14ac:dyDescent="0.25">
      <c r="A197" s="101"/>
      <c r="B197" s="48" t="s">
        <v>126</v>
      </c>
      <c r="C197" s="49">
        <v>10</v>
      </c>
      <c r="D197" s="50"/>
      <c r="E197" s="46"/>
      <c r="F197" s="46"/>
      <c r="G197" s="46"/>
      <c r="H197" s="46"/>
      <c r="I197" s="46"/>
    </row>
    <row r="198" spans="1:9" ht="15" customHeight="1" x14ac:dyDescent="0.25">
      <c r="A198" s="101"/>
      <c r="B198" s="64" t="s">
        <v>13</v>
      </c>
      <c r="C198" s="49"/>
      <c r="D198" s="46">
        <v>15</v>
      </c>
      <c r="E198" s="46">
        <v>1.2</v>
      </c>
      <c r="F198" s="46">
        <v>0.2</v>
      </c>
      <c r="G198" s="46">
        <v>6</v>
      </c>
      <c r="H198" s="46">
        <v>30.9</v>
      </c>
      <c r="I198" s="46">
        <v>574</v>
      </c>
    </row>
    <row r="199" spans="1:9" ht="15" customHeight="1" x14ac:dyDescent="0.25">
      <c r="A199" s="101"/>
      <c r="B199" s="48" t="s">
        <v>122</v>
      </c>
      <c r="C199" s="49">
        <v>15</v>
      </c>
      <c r="D199" s="46"/>
      <c r="E199" s="46"/>
      <c r="F199" s="46"/>
      <c r="G199" s="46"/>
      <c r="H199" s="46"/>
      <c r="I199" s="46"/>
    </row>
    <row r="200" spans="1:9" ht="15" customHeight="1" x14ac:dyDescent="0.25">
      <c r="A200" s="101"/>
      <c r="B200" s="64" t="s">
        <v>12</v>
      </c>
      <c r="C200" s="49"/>
      <c r="D200" s="46">
        <v>30</v>
      </c>
      <c r="E200" s="46">
        <v>2.2999999999999998</v>
      </c>
      <c r="F200" s="46">
        <v>0.2</v>
      </c>
      <c r="G200" s="46">
        <v>14.8</v>
      </c>
      <c r="H200" s="46">
        <v>70.2</v>
      </c>
      <c r="I200" s="46">
        <v>573</v>
      </c>
    </row>
    <row r="201" spans="1:9" ht="15" customHeight="1" x14ac:dyDescent="0.25">
      <c r="A201" s="101"/>
      <c r="B201" s="48" t="s">
        <v>12</v>
      </c>
      <c r="C201" s="49">
        <v>30</v>
      </c>
      <c r="D201" s="46"/>
      <c r="E201" s="46"/>
      <c r="F201" s="46"/>
      <c r="G201" s="46"/>
      <c r="H201" s="46"/>
      <c r="I201" s="46"/>
    </row>
    <row r="202" spans="1:9" ht="15" customHeight="1" x14ac:dyDescent="0.25">
      <c r="A202" s="101"/>
      <c r="B202" s="64" t="s">
        <v>98</v>
      </c>
      <c r="C202" s="49"/>
      <c r="D202" s="46">
        <v>10</v>
      </c>
      <c r="E202" s="46">
        <v>0.01</v>
      </c>
      <c r="F202" s="46">
        <v>3</v>
      </c>
      <c r="G202" s="46">
        <v>0</v>
      </c>
      <c r="H202" s="46">
        <v>35.799999999999997</v>
      </c>
      <c r="I202" s="46" t="s">
        <v>106</v>
      </c>
    </row>
    <row r="203" spans="1:9" ht="15" customHeight="1" x14ac:dyDescent="0.25">
      <c r="A203" s="101"/>
      <c r="B203" s="48" t="s">
        <v>98</v>
      </c>
      <c r="C203" s="49">
        <v>10</v>
      </c>
      <c r="D203" s="46"/>
      <c r="E203" s="46"/>
      <c r="F203" s="46"/>
      <c r="G203" s="46"/>
      <c r="H203" s="46"/>
      <c r="I203" s="46"/>
    </row>
    <row r="204" spans="1:9" x14ac:dyDescent="0.25">
      <c r="A204" s="46" t="s">
        <v>37</v>
      </c>
      <c r="B204" s="64"/>
      <c r="C204" s="49"/>
      <c r="D204" s="62">
        <f>SUM(D181:D203)</f>
        <v>505</v>
      </c>
      <c r="E204" s="62">
        <f t="shared" ref="E204:H204" si="4">SUM(E181:E203)</f>
        <v>23.400000000000002</v>
      </c>
      <c r="F204" s="62">
        <f t="shared" si="4"/>
        <v>14.309999999999999</v>
      </c>
      <c r="G204" s="62">
        <f t="shared" si="4"/>
        <v>57.8</v>
      </c>
      <c r="H204" s="62">
        <f t="shared" si="4"/>
        <v>463</v>
      </c>
      <c r="I204" s="46"/>
    </row>
    <row r="205" spans="1:9" x14ac:dyDescent="0.25">
      <c r="A205" s="63" t="s">
        <v>27</v>
      </c>
      <c r="B205" s="64"/>
      <c r="C205" s="49"/>
      <c r="D205" s="46"/>
      <c r="E205" s="46"/>
      <c r="F205" s="46"/>
      <c r="G205" s="46"/>
      <c r="H205" s="46"/>
      <c r="I205" s="46"/>
    </row>
    <row r="206" spans="1:9" ht="15" customHeight="1" x14ac:dyDescent="0.25">
      <c r="A206" s="99" t="s">
        <v>34</v>
      </c>
      <c r="B206" s="64" t="s">
        <v>112</v>
      </c>
      <c r="C206" s="49"/>
      <c r="D206" s="46">
        <v>100</v>
      </c>
      <c r="E206" s="46">
        <v>0.7</v>
      </c>
      <c r="F206" s="46">
        <v>0.1</v>
      </c>
      <c r="G206" s="46">
        <v>1.9</v>
      </c>
      <c r="H206" s="46">
        <v>11</v>
      </c>
      <c r="I206" s="46">
        <v>148</v>
      </c>
    </row>
    <row r="207" spans="1:9" ht="15" customHeight="1" x14ac:dyDescent="0.25">
      <c r="A207" s="100"/>
      <c r="B207" s="48" t="s">
        <v>146</v>
      </c>
      <c r="C207" s="49">
        <v>100</v>
      </c>
      <c r="D207" s="46"/>
      <c r="E207" s="46"/>
      <c r="F207" s="46"/>
      <c r="G207" s="46"/>
      <c r="H207" s="46"/>
      <c r="I207" s="46"/>
    </row>
    <row r="208" spans="1:9" ht="15" customHeight="1" x14ac:dyDescent="0.25">
      <c r="A208" s="100"/>
      <c r="B208" s="48" t="s">
        <v>160</v>
      </c>
      <c r="C208" s="49">
        <v>0.2</v>
      </c>
      <c r="D208" s="46"/>
      <c r="E208" s="46"/>
      <c r="F208" s="46"/>
      <c r="G208" s="46"/>
      <c r="H208" s="46"/>
      <c r="I208" s="46"/>
    </row>
    <row r="209" spans="1:9" ht="15" customHeight="1" x14ac:dyDescent="0.25">
      <c r="A209" s="100"/>
      <c r="B209" s="65" t="s">
        <v>95</v>
      </c>
      <c r="C209" s="52"/>
      <c r="D209" s="46">
        <v>200</v>
      </c>
      <c r="E209" s="46">
        <v>16.3</v>
      </c>
      <c r="F209" s="46">
        <v>18.2</v>
      </c>
      <c r="G209" s="46">
        <v>34.6</v>
      </c>
      <c r="H209" s="46">
        <v>368</v>
      </c>
      <c r="I209" s="46">
        <v>330</v>
      </c>
    </row>
    <row r="210" spans="1:9" ht="15" customHeight="1" x14ac:dyDescent="0.25">
      <c r="A210" s="100"/>
      <c r="B210" s="48" t="s">
        <v>180</v>
      </c>
      <c r="C210" s="52">
        <v>72.8</v>
      </c>
      <c r="D210" s="46"/>
      <c r="E210" s="46"/>
      <c r="F210" s="46"/>
      <c r="G210" s="46"/>
      <c r="H210" s="46"/>
      <c r="I210" s="46"/>
    </row>
    <row r="211" spans="1:9" ht="15" customHeight="1" x14ac:dyDescent="0.25">
      <c r="A211" s="100"/>
      <c r="B211" s="51" t="s">
        <v>132</v>
      </c>
      <c r="C211" s="52">
        <v>55.2</v>
      </c>
      <c r="D211" s="46"/>
      <c r="E211" s="46"/>
      <c r="F211" s="46"/>
      <c r="G211" s="46"/>
      <c r="H211" s="46"/>
      <c r="I211" s="46"/>
    </row>
    <row r="212" spans="1:9" ht="15" customHeight="1" x14ac:dyDescent="0.25">
      <c r="A212" s="100"/>
      <c r="B212" s="51" t="s">
        <v>147</v>
      </c>
      <c r="C212" s="52">
        <v>17.600000000000001</v>
      </c>
      <c r="D212" s="46"/>
      <c r="E212" s="46"/>
      <c r="F212" s="46"/>
      <c r="G212" s="46"/>
      <c r="H212" s="46"/>
      <c r="I212" s="46"/>
    </row>
    <row r="213" spans="1:9" ht="15" customHeight="1" x14ac:dyDescent="0.25">
      <c r="A213" s="100"/>
      <c r="B213" s="51" t="s">
        <v>129</v>
      </c>
      <c r="C213" s="52">
        <v>4</v>
      </c>
      <c r="D213" s="46"/>
      <c r="E213" s="46"/>
      <c r="F213" s="46"/>
      <c r="G213" s="46"/>
      <c r="H213" s="46"/>
      <c r="I213" s="46"/>
    </row>
    <row r="214" spans="1:9" ht="15" customHeight="1" x14ac:dyDescent="0.25">
      <c r="A214" s="100"/>
      <c r="B214" s="51" t="s">
        <v>148</v>
      </c>
      <c r="C214" s="52">
        <v>5.2</v>
      </c>
      <c r="D214" s="46"/>
      <c r="E214" s="46"/>
      <c r="F214" s="46"/>
      <c r="G214" s="46"/>
      <c r="H214" s="46"/>
      <c r="I214" s="46"/>
    </row>
    <row r="215" spans="1:9" ht="15" customHeight="1" x14ac:dyDescent="0.25">
      <c r="A215" s="100"/>
      <c r="B215" s="51" t="s">
        <v>117</v>
      </c>
      <c r="C215" s="52">
        <v>8</v>
      </c>
      <c r="D215" s="46"/>
      <c r="E215" s="46"/>
      <c r="F215" s="46"/>
      <c r="G215" s="46"/>
      <c r="H215" s="46"/>
      <c r="I215" s="46"/>
    </row>
    <row r="216" spans="1:9" ht="15" customHeight="1" x14ac:dyDescent="0.25">
      <c r="A216" s="100"/>
      <c r="B216" s="51" t="s">
        <v>118</v>
      </c>
      <c r="C216" s="52">
        <v>0.8</v>
      </c>
      <c r="D216" s="46"/>
      <c r="E216" s="46"/>
      <c r="F216" s="46"/>
      <c r="G216" s="46"/>
      <c r="H216" s="46"/>
      <c r="I216" s="46"/>
    </row>
    <row r="217" spans="1:9" ht="15" customHeight="1" x14ac:dyDescent="0.25">
      <c r="A217" s="100"/>
      <c r="B217" s="64" t="s">
        <v>103</v>
      </c>
      <c r="C217" s="49"/>
      <c r="D217" s="46">
        <v>200</v>
      </c>
      <c r="E217" s="46">
        <v>0.01</v>
      </c>
      <c r="F217" s="46">
        <v>2.5</v>
      </c>
      <c r="G217" s="46">
        <v>13.6</v>
      </c>
      <c r="H217" s="46">
        <v>88</v>
      </c>
      <c r="I217" s="46" t="s">
        <v>183</v>
      </c>
    </row>
    <row r="218" spans="1:9" ht="15" customHeight="1" x14ac:dyDescent="0.25">
      <c r="A218" s="100"/>
      <c r="B218" s="48" t="s">
        <v>149</v>
      </c>
      <c r="C218" s="49">
        <v>2.4</v>
      </c>
      <c r="D218" s="46"/>
      <c r="E218" s="46"/>
      <c r="F218" s="46"/>
      <c r="G218" s="46"/>
      <c r="H218" s="46"/>
      <c r="I218" s="46"/>
    </row>
    <row r="219" spans="1:9" ht="15" customHeight="1" x14ac:dyDescent="0.25">
      <c r="A219" s="100"/>
      <c r="B219" s="48" t="s">
        <v>126</v>
      </c>
      <c r="C219" s="49">
        <v>7</v>
      </c>
      <c r="D219" s="46"/>
      <c r="E219" s="46"/>
      <c r="F219" s="46"/>
      <c r="G219" s="46"/>
      <c r="H219" s="46"/>
      <c r="I219" s="46"/>
    </row>
    <row r="220" spans="1:9" ht="15" customHeight="1" x14ac:dyDescent="0.25">
      <c r="A220" s="100"/>
      <c r="B220" s="48" t="s">
        <v>115</v>
      </c>
      <c r="C220" s="49">
        <v>160</v>
      </c>
      <c r="D220" s="46"/>
      <c r="E220" s="46"/>
      <c r="F220" s="46"/>
      <c r="G220" s="46"/>
      <c r="H220" s="46"/>
      <c r="I220" s="46"/>
    </row>
    <row r="221" spans="1:9" ht="15" customHeight="1" x14ac:dyDescent="0.25">
      <c r="A221" s="100"/>
      <c r="B221" s="64" t="s">
        <v>13</v>
      </c>
      <c r="C221" s="49"/>
      <c r="D221" s="46">
        <v>15</v>
      </c>
      <c r="E221" s="46">
        <v>1.2</v>
      </c>
      <c r="F221" s="46">
        <v>0.2</v>
      </c>
      <c r="G221" s="46">
        <v>6</v>
      </c>
      <c r="H221" s="46">
        <v>30.9</v>
      </c>
      <c r="I221" s="46">
        <v>574</v>
      </c>
    </row>
    <row r="222" spans="1:9" ht="15" customHeight="1" x14ac:dyDescent="0.25">
      <c r="A222" s="100"/>
      <c r="B222" s="48" t="s">
        <v>122</v>
      </c>
      <c r="C222" s="49">
        <v>15</v>
      </c>
      <c r="D222" s="46"/>
      <c r="E222" s="46"/>
      <c r="F222" s="46"/>
      <c r="G222" s="46"/>
      <c r="H222" s="46"/>
      <c r="I222" s="46"/>
    </row>
    <row r="223" spans="1:9" ht="15" customHeight="1" x14ac:dyDescent="0.25">
      <c r="A223" s="100"/>
      <c r="B223" s="64" t="s">
        <v>12</v>
      </c>
      <c r="C223" s="49"/>
      <c r="D223" s="46">
        <v>40</v>
      </c>
      <c r="E223" s="46">
        <v>3</v>
      </c>
      <c r="F223" s="46">
        <v>0.3</v>
      </c>
      <c r="G223" s="46">
        <v>19.7</v>
      </c>
      <c r="H223" s="46">
        <v>93.6</v>
      </c>
      <c r="I223" s="46">
        <v>573</v>
      </c>
    </row>
    <row r="224" spans="1:9" ht="15" customHeight="1" x14ac:dyDescent="0.25">
      <c r="A224" s="103"/>
      <c r="B224" s="48" t="s">
        <v>12</v>
      </c>
      <c r="C224" s="49">
        <v>40</v>
      </c>
      <c r="D224" s="46"/>
      <c r="E224" s="46"/>
      <c r="F224" s="46"/>
      <c r="G224" s="46"/>
      <c r="H224" s="46"/>
      <c r="I224" s="46"/>
    </row>
    <row r="225" spans="1:9" x14ac:dyDescent="0.25">
      <c r="A225" s="46" t="s">
        <v>37</v>
      </c>
      <c r="B225" s="64"/>
      <c r="C225" s="49"/>
      <c r="D225" s="62">
        <f>SUM(D206:D223)</f>
        <v>555</v>
      </c>
      <c r="E225" s="62">
        <f>SUM(E206:E223)</f>
        <v>21.21</v>
      </c>
      <c r="F225" s="62">
        <f>SUM(F206:F223)</f>
        <v>21.3</v>
      </c>
      <c r="G225" s="62">
        <f>SUM(G206:G223)</f>
        <v>75.8</v>
      </c>
      <c r="H225" s="62">
        <f>SUM(H206:H223)</f>
        <v>591.5</v>
      </c>
      <c r="I225" s="46"/>
    </row>
    <row r="226" spans="1:9" x14ac:dyDescent="0.25">
      <c r="A226" s="63" t="s">
        <v>28</v>
      </c>
      <c r="B226" s="64"/>
      <c r="C226" s="49"/>
      <c r="D226" s="46"/>
      <c r="E226" s="46"/>
      <c r="F226" s="46"/>
      <c r="G226" s="46"/>
      <c r="H226" s="46"/>
      <c r="I226" s="46"/>
    </row>
    <row r="227" spans="1:9" ht="15" customHeight="1" x14ac:dyDescent="0.25">
      <c r="A227" s="99" t="s">
        <v>34</v>
      </c>
      <c r="B227" s="65" t="s">
        <v>189</v>
      </c>
      <c r="C227" s="52"/>
      <c r="D227" s="46" t="s">
        <v>190</v>
      </c>
      <c r="E227" s="46">
        <v>21</v>
      </c>
      <c r="F227" s="46">
        <v>12.3</v>
      </c>
      <c r="G227" s="46">
        <v>39.5</v>
      </c>
      <c r="H227" s="46">
        <v>353.9</v>
      </c>
      <c r="I227" s="46" t="s">
        <v>191</v>
      </c>
    </row>
    <row r="228" spans="1:9" ht="15" customHeight="1" x14ac:dyDescent="0.25">
      <c r="A228" s="100"/>
      <c r="B228" s="51" t="s">
        <v>151</v>
      </c>
      <c r="C228" s="52">
        <v>105.8</v>
      </c>
      <c r="D228" s="46"/>
      <c r="E228" s="46"/>
      <c r="F228" s="46"/>
      <c r="G228" s="46"/>
      <c r="H228" s="46"/>
      <c r="I228" s="46"/>
    </row>
    <row r="229" spans="1:9" ht="15" customHeight="1" x14ac:dyDescent="0.25">
      <c r="A229" s="100"/>
      <c r="B229" s="51" t="s">
        <v>126</v>
      </c>
      <c r="C229" s="52">
        <v>6.9</v>
      </c>
      <c r="D229" s="46"/>
      <c r="E229" s="46"/>
      <c r="F229" s="46"/>
      <c r="G229" s="46"/>
      <c r="H229" s="46"/>
      <c r="I229" s="46"/>
    </row>
    <row r="230" spans="1:9" ht="15" customHeight="1" x14ac:dyDescent="0.25">
      <c r="A230" s="100"/>
      <c r="B230" s="51" t="s">
        <v>152</v>
      </c>
      <c r="C230" s="52">
        <v>6.9</v>
      </c>
      <c r="D230" s="46"/>
      <c r="E230" s="46"/>
      <c r="F230" s="46"/>
      <c r="G230" s="46"/>
      <c r="H230" s="46"/>
      <c r="I230" s="46"/>
    </row>
    <row r="231" spans="1:9" ht="15" customHeight="1" x14ac:dyDescent="0.25">
      <c r="A231" s="100"/>
      <c r="B231" s="51" t="s">
        <v>137</v>
      </c>
      <c r="C231" s="52">
        <v>4.5999999999999996</v>
      </c>
      <c r="D231" s="46"/>
      <c r="E231" s="46"/>
      <c r="F231" s="46"/>
      <c r="G231" s="46"/>
      <c r="H231" s="46"/>
      <c r="I231" s="46"/>
    </row>
    <row r="232" spans="1:9" ht="15" customHeight="1" x14ac:dyDescent="0.25">
      <c r="A232" s="100"/>
      <c r="B232" s="51" t="s">
        <v>144</v>
      </c>
      <c r="C232" s="52">
        <v>3.45</v>
      </c>
      <c r="D232" s="46"/>
      <c r="E232" s="46"/>
      <c r="F232" s="46"/>
      <c r="G232" s="46"/>
      <c r="H232" s="46"/>
      <c r="I232" s="46"/>
    </row>
    <row r="233" spans="1:9" ht="15" customHeight="1" x14ac:dyDescent="0.25">
      <c r="A233" s="100"/>
      <c r="B233" s="51" t="s">
        <v>124</v>
      </c>
      <c r="C233" s="52">
        <v>4.5999999999999996</v>
      </c>
      <c r="D233" s="46"/>
      <c r="E233" s="46"/>
      <c r="F233" s="46"/>
      <c r="G233" s="46"/>
      <c r="H233" s="46"/>
      <c r="I233" s="46"/>
    </row>
    <row r="234" spans="1:9" ht="15" customHeight="1" x14ac:dyDescent="0.25">
      <c r="A234" s="100"/>
      <c r="B234" s="51" t="s">
        <v>119</v>
      </c>
      <c r="C234" s="52">
        <v>3.45</v>
      </c>
      <c r="D234" s="46"/>
      <c r="E234" s="46"/>
      <c r="F234" s="46"/>
      <c r="G234" s="46"/>
      <c r="H234" s="46"/>
      <c r="I234" s="46"/>
    </row>
    <row r="235" spans="1:9" ht="15" customHeight="1" x14ac:dyDescent="0.25">
      <c r="A235" s="100"/>
      <c r="B235" s="51" t="s">
        <v>117</v>
      </c>
      <c r="C235" s="52">
        <v>2.2999999999999998</v>
      </c>
      <c r="D235" s="46"/>
      <c r="E235" s="46"/>
      <c r="F235" s="46"/>
      <c r="G235" s="46"/>
      <c r="H235" s="46"/>
      <c r="I235" s="46"/>
    </row>
    <row r="236" spans="1:9" ht="15" customHeight="1" x14ac:dyDescent="0.25">
      <c r="A236" s="100"/>
      <c r="B236" s="51" t="s">
        <v>118</v>
      </c>
      <c r="C236" s="52">
        <v>0.2</v>
      </c>
      <c r="D236" s="46"/>
      <c r="E236" s="46"/>
      <c r="F236" s="46"/>
      <c r="G236" s="46"/>
      <c r="H236" s="46"/>
      <c r="I236" s="46"/>
    </row>
    <row r="237" spans="1:9" ht="15" customHeight="1" x14ac:dyDescent="0.25">
      <c r="A237" s="100"/>
      <c r="B237" s="51" t="s">
        <v>153</v>
      </c>
      <c r="C237" s="52">
        <v>0.01</v>
      </c>
      <c r="D237" s="46"/>
      <c r="E237" s="46"/>
      <c r="F237" s="46"/>
      <c r="G237" s="46"/>
      <c r="H237" s="46"/>
      <c r="I237" s="46"/>
    </row>
    <row r="238" spans="1:9" ht="15" customHeight="1" x14ac:dyDescent="0.25">
      <c r="A238" s="100"/>
      <c r="B238" s="51" t="s">
        <v>150</v>
      </c>
      <c r="C238" s="52">
        <v>40</v>
      </c>
      <c r="D238" s="46"/>
      <c r="E238" s="46"/>
      <c r="F238" s="46"/>
      <c r="G238" s="46"/>
      <c r="H238" s="46"/>
      <c r="I238" s="46"/>
    </row>
    <row r="239" spans="1:9" ht="15" customHeight="1" x14ac:dyDescent="0.25">
      <c r="A239" s="100"/>
      <c r="B239" s="65" t="s">
        <v>192</v>
      </c>
      <c r="C239" s="52"/>
      <c r="D239" s="46">
        <v>50</v>
      </c>
      <c r="E239" s="46">
        <v>4</v>
      </c>
      <c r="F239" s="46">
        <v>1.4</v>
      </c>
      <c r="G239" s="46">
        <v>23.9</v>
      </c>
      <c r="H239" s="46">
        <v>124</v>
      </c>
      <c r="I239" s="46">
        <v>545</v>
      </c>
    </row>
    <row r="240" spans="1:9" ht="15" customHeight="1" x14ac:dyDescent="0.25">
      <c r="A240" s="100"/>
      <c r="B240" s="51" t="s">
        <v>131</v>
      </c>
      <c r="C240" s="52">
        <v>36</v>
      </c>
      <c r="D240" s="46"/>
      <c r="E240" s="46"/>
      <c r="F240" s="46"/>
      <c r="G240" s="46"/>
      <c r="H240" s="46"/>
      <c r="I240" s="46"/>
    </row>
    <row r="241" spans="1:9" ht="15" customHeight="1" x14ac:dyDescent="0.25">
      <c r="A241" s="100"/>
      <c r="B241" s="51" t="s">
        <v>126</v>
      </c>
      <c r="C241" s="52">
        <v>3.7</v>
      </c>
      <c r="D241" s="46"/>
      <c r="E241" s="46"/>
      <c r="F241" s="46"/>
      <c r="G241" s="46"/>
      <c r="H241" s="46"/>
      <c r="I241" s="46"/>
    </row>
    <row r="242" spans="1:9" ht="15" customHeight="1" x14ac:dyDescent="0.25">
      <c r="A242" s="100"/>
      <c r="B242" s="51" t="s">
        <v>119</v>
      </c>
      <c r="C242" s="52">
        <v>2.6</v>
      </c>
      <c r="D242" s="46"/>
      <c r="E242" s="46"/>
      <c r="F242" s="46"/>
      <c r="G242" s="46"/>
      <c r="H242" s="46"/>
      <c r="I242" s="46"/>
    </row>
    <row r="243" spans="1:9" ht="15" customHeight="1" x14ac:dyDescent="0.25">
      <c r="A243" s="100"/>
      <c r="B243" s="51" t="s">
        <v>118</v>
      </c>
      <c r="C243" s="52">
        <v>0.56000000000000005</v>
      </c>
      <c r="D243" s="46"/>
      <c r="E243" s="46"/>
      <c r="F243" s="46"/>
      <c r="G243" s="46"/>
      <c r="H243" s="46"/>
      <c r="I243" s="46"/>
    </row>
    <row r="244" spans="1:9" ht="15" customHeight="1" x14ac:dyDescent="0.25">
      <c r="A244" s="100"/>
      <c r="B244" s="51" t="s">
        <v>154</v>
      </c>
      <c r="C244" s="52">
        <v>0.56000000000000005</v>
      </c>
      <c r="D244" s="46"/>
      <c r="E244" s="46"/>
      <c r="F244" s="46"/>
      <c r="G244" s="46"/>
      <c r="H244" s="46"/>
      <c r="I244" s="46"/>
    </row>
    <row r="245" spans="1:9" ht="15" customHeight="1" x14ac:dyDescent="0.25">
      <c r="A245" s="100"/>
      <c r="B245" s="51" t="s">
        <v>137</v>
      </c>
      <c r="C245" s="52">
        <v>0.5</v>
      </c>
      <c r="D245" s="46"/>
      <c r="E245" s="46"/>
      <c r="F245" s="46"/>
      <c r="G245" s="46"/>
      <c r="H245" s="46"/>
      <c r="I245" s="46"/>
    </row>
    <row r="246" spans="1:9" ht="15" customHeight="1" x14ac:dyDescent="0.25">
      <c r="A246" s="100"/>
      <c r="B246" s="51" t="s">
        <v>117</v>
      </c>
      <c r="C246" s="52">
        <v>0.5</v>
      </c>
      <c r="D246" s="46"/>
      <c r="E246" s="46"/>
      <c r="F246" s="46"/>
      <c r="G246" s="46"/>
      <c r="H246" s="46"/>
      <c r="I246" s="46"/>
    </row>
    <row r="247" spans="1:9" ht="15" customHeight="1" x14ac:dyDescent="0.25">
      <c r="A247" s="100"/>
      <c r="B247" s="64" t="s">
        <v>96</v>
      </c>
      <c r="C247" s="49"/>
      <c r="D247" s="46">
        <v>200</v>
      </c>
      <c r="E247" s="46">
        <v>0.2</v>
      </c>
      <c r="F247" s="46">
        <v>0.1</v>
      </c>
      <c r="G247" s="46">
        <v>9.3000000000000007</v>
      </c>
      <c r="H247" s="46">
        <v>38</v>
      </c>
      <c r="I247" s="46">
        <v>457</v>
      </c>
    </row>
    <row r="248" spans="1:9" ht="15" customHeight="1" x14ac:dyDescent="0.25">
      <c r="A248" s="100"/>
      <c r="B248" s="48" t="s">
        <v>136</v>
      </c>
      <c r="C248" s="49">
        <v>1</v>
      </c>
      <c r="D248" s="46"/>
      <c r="E248" s="46"/>
      <c r="F248" s="46"/>
      <c r="G248" s="46"/>
      <c r="H248" s="46"/>
      <c r="I248" s="46"/>
    </row>
    <row r="249" spans="1:9" ht="15" customHeight="1" x14ac:dyDescent="0.25">
      <c r="A249" s="100"/>
      <c r="B249" s="48" t="s">
        <v>126</v>
      </c>
      <c r="C249" s="49">
        <v>3</v>
      </c>
      <c r="D249" s="46"/>
      <c r="E249" s="46"/>
      <c r="F249" s="46"/>
      <c r="G249" s="46"/>
      <c r="H249" s="46"/>
      <c r="I249" s="46"/>
    </row>
    <row r="250" spans="1:9" ht="15" customHeight="1" x14ac:dyDescent="0.25">
      <c r="A250" s="100"/>
      <c r="B250" s="64" t="s">
        <v>33</v>
      </c>
      <c r="C250" s="49"/>
      <c r="D250" s="46">
        <v>150</v>
      </c>
      <c r="E250" s="46">
        <v>7.0000000000000001E-3</v>
      </c>
      <c r="F250" s="46">
        <v>0.3</v>
      </c>
      <c r="G250" s="46">
        <v>14.7</v>
      </c>
      <c r="H250" s="46">
        <v>66</v>
      </c>
      <c r="I250" s="46" t="s">
        <v>106</v>
      </c>
    </row>
    <row r="251" spans="1:9" ht="15" customHeight="1" x14ac:dyDescent="0.25">
      <c r="A251" s="103"/>
      <c r="B251" s="48" t="s">
        <v>33</v>
      </c>
      <c r="C251" s="49">
        <v>150</v>
      </c>
      <c r="D251" s="46"/>
      <c r="E251" s="46"/>
      <c r="F251" s="46"/>
      <c r="G251" s="46"/>
      <c r="H251" s="46"/>
      <c r="I251" s="46"/>
    </row>
    <row r="252" spans="1:9" x14ac:dyDescent="0.25">
      <c r="A252" s="46" t="s">
        <v>37</v>
      </c>
      <c r="B252" s="64"/>
      <c r="C252" s="49"/>
      <c r="D252" s="62">
        <v>555</v>
      </c>
      <c r="E252" s="73">
        <f>SUM(E227:E250)</f>
        <v>25.207000000000001</v>
      </c>
      <c r="F252" s="62">
        <f>SUM(F227:F250)</f>
        <v>14.100000000000001</v>
      </c>
      <c r="G252" s="62">
        <f>SUM(G227:G250)</f>
        <v>87.4</v>
      </c>
      <c r="H252" s="62">
        <f>SUM(H227:H250)</f>
        <v>581.9</v>
      </c>
      <c r="I252" s="46"/>
    </row>
    <row r="253" spans="1:9" x14ac:dyDescent="0.25">
      <c r="A253" s="71" t="s">
        <v>29</v>
      </c>
      <c r="B253" s="64"/>
      <c r="C253" s="49"/>
      <c r="D253" s="72">
        <f>(D155+D179+D204+D225+D252)/5</f>
        <v>559</v>
      </c>
      <c r="E253" s="72">
        <f>(E155+E179+E204+E225+E252)/5</f>
        <v>21.655399999999997</v>
      </c>
      <c r="F253" s="62">
        <f>(F155+F179+F204+F225+F252)/5</f>
        <v>15.142000000000001</v>
      </c>
      <c r="G253" s="62">
        <f>(G155+G179+G204+G225+G252)/5</f>
        <v>76.994</v>
      </c>
      <c r="H253" s="62">
        <f>(H155+H179+H204+H225+H252)/5</f>
        <v>536.99</v>
      </c>
      <c r="I253" s="46"/>
    </row>
    <row r="254" spans="1:9" ht="15.75" x14ac:dyDescent="0.25">
      <c r="A254" s="77" t="s">
        <v>30</v>
      </c>
      <c r="B254" s="64"/>
      <c r="C254" s="49"/>
      <c r="D254" s="78">
        <f>(D253+D131)/2</f>
        <v>546.70000000000005</v>
      </c>
      <c r="E254" s="79">
        <f>(E253+E131)/2</f>
        <v>19.813699999999997</v>
      </c>
      <c r="F254" s="80">
        <f>(F253+F131)/2</f>
        <v>16.918000000000003</v>
      </c>
      <c r="G254" s="80">
        <f>(G253+G131)/2</f>
        <v>71.948999999999998</v>
      </c>
      <c r="H254" s="80">
        <f>(H253+H131)/2</f>
        <v>536.1099999999999</v>
      </c>
      <c r="I254" s="46"/>
    </row>
    <row r="255" spans="1:9" x14ac:dyDescent="0.25">
      <c r="B255" s="11" t="s">
        <v>32</v>
      </c>
      <c r="D255" s="16">
        <v>500</v>
      </c>
      <c r="E255" s="1" t="s">
        <v>193</v>
      </c>
      <c r="F255" s="1" t="s">
        <v>194</v>
      </c>
      <c r="G255" s="1" t="s">
        <v>195</v>
      </c>
      <c r="H255" s="1" t="s">
        <v>196</v>
      </c>
    </row>
    <row r="256" spans="1:9" ht="19.5" customHeight="1" x14ac:dyDescent="0.25">
      <c r="A256" s="104" t="s">
        <v>107</v>
      </c>
      <c r="B256" s="104"/>
      <c r="C256" s="104"/>
      <c r="D256" s="104"/>
      <c r="E256" s="104"/>
      <c r="F256" s="104"/>
      <c r="G256" s="104"/>
      <c r="H256" s="104"/>
      <c r="I256" s="104"/>
    </row>
    <row r="257" spans="1:9" ht="12" customHeight="1" x14ac:dyDescent="0.25">
      <c r="A257" s="33"/>
      <c r="B257" s="33"/>
      <c r="D257" s="33"/>
      <c r="E257" s="33"/>
      <c r="F257" s="33"/>
      <c r="G257" s="33"/>
      <c r="H257" s="33"/>
      <c r="I257" s="33"/>
    </row>
    <row r="258" spans="1:9" x14ac:dyDescent="0.25">
      <c r="A258" s="105" t="s">
        <v>105</v>
      </c>
      <c r="B258" s="105"/>
      <c r="C258" s="105"/>
      <c r="D258" s="105"/>
      <c r="E258" s="105"/>
      <c r="F258" s="105"/>
      <c r="G258" s="105"/>
      <c r="H258" s="105"/>
      <c r="I258" s="105"/>
    </row>
    <row r="259" spans="1:9" x14ac:dyDescent="0.25">
      <c r="A259" s="105"/>
      <c r="B259" s="105"/>
      <c r="C259" s="105"/>
      <c r="D259" s="105"/>
      <c r="E259" s="105"/>
      <c r="F259" s="105"/>
      <c r="G259" s="105"/>
      <c r="H259" s="105"/>
      <c r="I259" s="105"/>
    </row>
    <row r="260" spans="1:9" x14ac:dyDescent="0.25">
      <c r="A260" s="105"/>
      <c r="B260" s="105"/>
      <c r="C260" s="105"/>
      <c r="D260" s="105"/>
      <c r="E260" s="105"/>
      <c r="F260" s="105"/>
      <c r="G260" s="105"/>
      <c r="H260" s="105"/>
      <c r="I260" s="105"/>
    </row>
  </sheetData>
  <mergeCells count="22">
    <mergeCell ref="A1:I1"/>
    <mergeCell ref="A256:I256"/>
    <mergeCell ref="A258:I260"/>
    <mergeCell ref="A107:A129"/>
    <mergeCell ref="A133:A154"/>
    <mergeCell ref="A157:A178"/>
    <mergeCell ref="A181:A203"/>
    <mergeCell ref="A206:A224"/>
    <mergeCell ref="A227:A251"/>
    <mergeCell ref="H7:H8"/>
    <mergeCell ref="I7:I8"/>
    <mergeCell ref="A10:A39"/>
    <mergeCell ref="A42:A61"/>
    <mergeCell ref="A64:A85"/>
    <mergeCell ref="A88:A104"/>
    <mergeCell ref="B3:F3"/>
    <mergeCell ref="B4:F4"/>
    <mergeCell ref="A7:A8"/>
    <mergeCell ref="B7:B8"/>
    <mergeCell ref="C7:C8"/>
    <mergeCell ref="D7:D8"/>
    <mergeCell ref="E7:G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zoomScale="60" zoomScaleNormal="60" workbookViewId="0">
      <selection activeCell="O12" sqref="O12"/>
    </sheetView>
  </sheetViews>
  <sheetFormatPr defaultRowHeight="15" x14ac:dyDescent="0.25"/>
  <cols>
    <col min="1" max="1" width="22" customWidth="1"/>
    <col min="2" max="2" width="31.140625" customWidth="1"/>
    <col min="3" max="3" width="13" style="1" customWidth="1"/>
    <col min="4" max="4" width="11.140625" style="1" customWidth="1"/>
    <col min="5" max="5" width="10.5703125" style="1" customWidth="1"/>
    <col min="6" max="6" width="10" style="1" customWidth="1"/>
    <col min="7" max="7" width="10.7109375" style="1" customWidth="1"/>
    <col min="8" max="8" width="10" style="1" customWidth="1"/>
    <col min="9" max="9" width="11.28515625" style="1" customWidth="1"/>
  </cols>
  <sheetData>
    <row r="1" spans="1:9" ht="360.75" customHeight="1" x14ac:dyDescent="0.25">
      <c r="A1" s="121"/>
      <c r="B1" s="121"/>
      <c r="C1" s="121"/>
      <c r="D1" s="121"/>
      <c r="E1" s="121"/>
      <c r="F1" s="121"/>
      <c r="G1" s="121"/>
      <c r="H1" s="121"/>
      <c r="I1" s="121"/>
    </row>
    <row r="3" spans="1:9" ht="21" x14ac:dyDescent="0.25">
      <c r="B3" s="92" t="s">
        <v>109</v>
      </c>
      <c r="C3" s="92"/>
      <c r="D3" s="92"/>
      <c r="E3" s="92"/>
      <c r="F3" s="92"/>
    </row>
    <row r="4" spans="1:9" ht="21" x14ac:dyDescent="0.35">
      <c r="B4" s="93" t="s">
        <v>0</v>
      </c>
      <c r="C4" s="93"/>
      <c r="D4" s="93"/>
      <c r="E4" s="93"/>
      <c r="F4" s="93"/>
    </row>
    <row r="5" spans="1:9" x14ac:dyDescent="0.25">
      <c r="A5" t="s">
        <v>1</v>
      </c>
      <c r="B5" t="s">
        <v>38</v>
      </c>
    </row>
    <row r="7" spans="1:9" ht="19.5" customHeight="1" x14ac:dyDescent="0.25">
      <c r="A7" s="119" t="s">
        <v>3</v>
      </c>
      <c r="B7" s="119" t="s">
        <v>4</v>
      </c>
      <c r="C7" s="119" t="s">
        <v>113</v>
      </c>
      <c r="D7" s="119" t="s">
        <v>21</v>
      </c>
      <c r="E7" s="96" t="s">
        <v>5</v>
      </c>
      <c r="F7" s="97"/>
      <c r="G7" s="98"/>
      <c r="H7" s="119" t="s">
        <v>9</v>
      </c>
      <c r="I7" s="119" t="s">
        <v>10</v>
      </c>
    </row>
    <row r="8" spans="1:9" ht="26.25" customHeight="1" x14ac:dyDescent="0.25">
      <c r="A8" s="95"/>
      <c r="B8" s="95"/>
      <c r="C8" s="95"/>
      <c r="D8" s="95"/>
      <c r="E8" s="4" t="s">
        <v>6</v>
      </c>
      <c r="F8" s="4" t="s">
        <v>7</v>
      </c>
      <c r="G8" s="4" t="s">
        <v>8</v>
      </c>
      <c r="H8" s="95"/>
      <c r="I8" s="95"/>
    </row>
    <row r="9" spans="1:9" x14ac:dyDescent="0.25">
      <c r="A9" s="6" t="s">
        <v>11</v>
      </c>
      <c r="B9" s="2"/>
      <c r="C9" s="5"/>
      <c r="D9" s="5"/>
      <c r="E9" s="5"/>
      <c r="F9" s="5"/>
      <c r="G9" s="5"/>
      <c r="H9" s="5"/>
      <c r="I9" s="5"/>
    </row>
    <row r="10" spans="1:9" x14ac:dyDescent="0.25">
      <c r="A10" s="99" t="s">
        <v>34</v>
      </c>
      <c r="B10" s="64" t="s">
        <v>171</v>
      </c>
      <c r="C10" s="49"/>
      <c r="D10" s="46">
        <v>70</v>
      </c>
      <c r="E10" s="46">
        <v>0.7</v>
      </c>
      <c r="F10" s="46">
        <v>4.2699999999999996</v>
      </c>
      <c r="G10" s="46">
        <v>2.4500000000000002</v>
      </c>
      <c r="H10" s="46">
        <v>51.1</v>
      </c>
      <c r="I10" s="46">
        <v>18</v>
      </c>
    </row>
    <row r="11" spans="1:9" x14ac:dyDescent="0.25">
      <c r="A11" s="101"/>
      <c r="B11" s="48" t="s">
        <v>172</v>
      </c>
      <c r="C11" s="49">
        <v>33.6</v>
      </c>
      <c r="D11" s="46"/>
      <c r="E11" s="46"/>
      <c r="F11" s="46"/>
      <c r="G11" s="46"/>
      <c r="H11" s="46"/>
      <c r="I11" s="46"/>
    </row>
    <row r="12" spans="1:9" x14ac:dyDescent="0.25">
      <c r="A12" s="101"/>
      <c r="B12" s="48" t="s">
        <v>173</v>
      </c>
      <c r="C12" s="49">
        <v>23.8</v>
      </c>
      <c r="D12" s="46"/>
      <c r="E12" s="46"/>
      <c r="F12" s="46"/>
      <c r="G12" s="46"/>
      <c r="H12" s="46"/>
      <c r="I12" s="46"/>
    </row>
    <row r="13" spans="1:9" x14ac:dyDescent="0.25">
      <c r="A13" s="101"/>
      <c r="B13" s="48" t="s">
        <v>129</v>
      </c>
      <c r="C13" s="49">
        <v>8.8000000000000007</v>
      </c>
      <c r="D13" s="46"/>
      <c r="E13" s="46"/>
      <c r="F13" s="46"/>
      <c r="G13" s="46"/>
      <c r="H13" s="46"/>
      <c r="I13" s="46"/>
    </row>
    <row r="14" spans="1:9" x14ac:dyDescent="0.25">
      <c r="A14" s="101"/>
      <c r="B14" s="48" t="s">
        <v>117</v>
      </c>
      <c r="C14" s="49">
        <v>4.2</v>
      </c>
      <c r="D14" s="46"/>
      <c r="E14" s="46"/>
      <c r="F14" s="46"/>
      <c r="G14" s="46"/>
      <c r="H14" s="46"/>
      <c r="I14" s="46"/>
    </row>
    <row r="15" spans="1:9" x14ac:dyDescent="0.25">
      <c r="A15" s="101"/>
      <c r="B15" s="48" t="s">
        <v>118</v>
      </c>
      <c r="C15" s="49">
        <v>0.1</v>
      </c>
      <c r="D15" s="46"/>
      <c r="E15" s="46"/>
      <c r="F15" s="46"/>
      <c r="G15" s="46"/>
      <c r="H15" s="46"/>
      <c r="I15" s="46"/>
    </row>
    <row r="16" spans="1:9" ht="15" customHeight="1" x14ac:dyDescent="0.25">
      <c r="A16" s="101"/>
      <c r="B16" s="65" t="s">
        <v>174</v>
      </c>
      <c r="C16" s="52"/>
      <c r="D16" s="46">
        <v>62</v>
      </c>
      <c r="E16" s="46">
        <v>12.4</v>
      </c>
      <c r="F16" s="46">
        <v>11.2</v>
      </c>
      <c r="G16" s="46">
        <v>6.6</v>
      </c>
      <c r="H16" s="46">
        <v>176.3</v>
      </c>
      <c r="I16" s="46">
        <v>372</v>
      </c>
    </row>
    <row r="17" spans="1:9" ht="15" customHeight="1" x14ac:dyDescent="0.25">
      <c r="A17" s="101"/>
      <c r="B17" s="51" t="s">
        <v>114</v>
      </c>
      <c r="C17" s="52">
        <v>59.3</v>
      </c>
      <c r="D17" s="46"/>
      <c r="E17" s="46"/>
      <c r="F17" s="46"/>
      <c r="G17" s="46"/>
      <c r="H17" s="46"/>
      <c r="I17" s="46"/>
    </row>
    <row r="18" spans="1:9" ht="15" customHeight="1" x14ac:dyDescent="0.25">
      <c r="A18" s="101"/>
      <c r="B18" s="51" t="s">
        <v>115</v>
      </c>
      <c r="C18" s="52">
        <v>17.7</v>
      </c>
      <c r="D18" s="46"/>
      <c r="E18" s="46"/>
      <c r="F18" s="46"/>
      <c r="G18" s="46"/>
      <c r="H18" s="46"/>
      <c r="I18" s="46"/>
    </row>
    <row r="19" spans="1:9" ht="15" customHeight="1" x14ac:dyDescent="0.25">
      <c r="A19" s="101"/>
      <c r="B19" s="51" t="s">
        <v>116</v>
      </c>
      <c r="C19" s="52">
        <v>14.2</v>
      </c>
      <c r="D19" s="46"/>
      <c r="E19" s="46"/>
      <c r="F19" s="46"/>
      <c r="G19" s="46"/>
      <c r="H19" s="46"/>
      <c r="I19" s="46"/>
    </row>
    <row r="20" spans="1:9" ht="15" customHeight="1" x14ac:dyDescent="0.25">
      <c r="A20" s="101"/>
      <c r="B20" s="51" t="s">
        <v>117</v>
      </c>
      <c r="C20" s="52">
        <v>1.8</v>
      </c>
      <c r="D20" s="46"/>
      <c r="E20" s="46"/>
      <c r="F20" s="46"/>
      <c r="G20" s="46"/>
      <c r="H20" s="46"/>
      <c r="I20" s="46"/>
    </row>
    <row r="21" spans="1:9" ht="15" customHeight="1" x14ac:dyDescent="0.25">
      <c r="A21" s="101"/>
      <c r="B21" s="51" t="s">
        <v>118</v>
      </c>
      <c r="C21" s="52">
        <v>0.3</v>
      </c>
      <c r="D21" s="46"/>
      <c r="E21" s="46"/>
      <c r="F21" s="46"/>
      <c r="G21" s="46"/>
      <c r="H21" s="46"/>
      <c r="I21" s="46"/>
    </row>
    <row r="22" spans="1:9" ht="15" customHeight="1" x14ac:dyDescent="0.25">
      <c r="A22" s="101"/>
      <c r="B22" s="66" t="s">
        <v>70</v>
      </c>
      <c r="C22" s="52"/>
      <c r="D22" s="46">
        <v>5</v>
      </c>
      <c r="E22" s="46">
        <v>0.04</v>
      </c>
      <c r="F22" s="46">
        <v>3.6</v>
      </c>
      <c r="G22" s="46">
        <v>7.0000000000000007E-2</v>
      </c>
      <c r="H22" s="46">
        <v>33.049999999999997</v>
      </c>
      <c r="I22" s="46">
        <v>79</v>
      </c>
    </row>
    <row r="23" spans="1:9" ht="15" customHeight="1" x14ac:dyDescent="0.25">
      <c r="A23" s="101"/>
      <c r="B23" s="51" t="s">
        <v>119</v>
      </c>
      <c r="C23" s="52">
        <v>5</v>
      </c>
      <c r="D23" s="46"/>
      <c r="E23" s="46"/>
      <c r="F23" s="46"/>
      <c r="G23" s="46"/>
      <c r="H23" s="46"/>
      <c r="I23" s="46"/>
    </row>
    <row r="24" spans="1:9" ht="15" customHeight="1" x14ac:dyDescent="0.25">
      <c r="A24" s="101"/>
      <c r="B24" s="64" t="s">
        <v>175</v>
      </c>
      <c r="C24" s="49"/>
      <c r="D24" s="46">
        <v>150</v>
      </c>
      <c r="E24" s="46">
        <v>3.7</v>
      </c>
      <c r="F24" s="46">
        <v>5.3</v>
      </c>
      <c r="G24" s="46">
        <v>15</v>
      </c>
      <c r="H24" s="46">
        <v>122.3</v>
      </c>
      <c r="I24" s="46">
        <v>176</v>
      </c>
    </row>
    <row r="25" spans="1:9" ht="15" customHeight="1" x14ac:dyDescent="0.25">
      <c r="A25" s="101"/>
      <c r="B25" s="51" t="s">
        <v>125</v>
      </c>
      <c r="C25" s="49">
        <v>56.3</v>
      </c>
      <c r="D25" s="46"/>
      <c r="E25" s="46"/>
      <c r="F25" s="46"/>
      <c r="G25" s="46"/>
      <c r="H25" s="46"/>
      <c r="I25" s="46"/>
    </row>
    <row r="26" spans="1:9" ht="15" customHeight="1" x14ac:dyDescent="0.25">
      <c r="A26" s="101"/>
      <c r="B26" s="51" t="s">
        <v>176</v>
      </c>
      <c r="C26" s="49">
        <v>45</v>
      </c>
      <c r="D26" s="46"/>
      <c r="E26" s="46"/>
      <c r="F26" s="46"/>
      <c r="G26" s="46"/>
      <c r="H26" s="46"/>
      <c r="I26" s="46"/>
    </row>
    <row r="27" spans="1:9" ht="15" customHeight="1" x14ac:dyDescent="0.25">
      <c r="A27" s="101"/>
      <c r="B27" s="51" t="s">
        <v>177</v>
      </c>
      <c r="C27" s="49">
        <v>24</v>
      </c>
      <c r="D27" s="46"/>
      <c r="E27" s="46"/>
      <c r="F27" s="46"/>
      <c r="G27" s="46"/>
      <c r="H27" s="46"/>
      <c r="I27" s="46"/>
    </row>
    <row r="28" spans="1:9" ht="15" customHeight="1" x14ac:dyDescent="0.25">
      <c r="A28" s="101"/>
      <c r="B28" s="51" t="s">
        <v>147</v>
      </c>
      <c r="C28" s="49">
        <v>23.3</v>
      </c>
      <c r="D28" s="46"/>
      <c r="E28" s="46"/>
      <c r="F28" s="46"/>
      <c r="G28" s="46"/>
      <c r="H28" s="46"/>
      <c r="I28" s="46"/>
    </row>
    <row r="29" spans="1:9" ht="15" customHeight="1" x14ac:dyDescent="0.25">
      <c r="A29" s="101"/>
      <c r="B29" s="51" t="s">
        <v>129</v>
      </c>
      <c r="C29" s="49">
        <v>6.3</v>
      </c>
      <c r="D29" s="46"/>
      <c r="E29" s="46"/>
      <c r="F29" s="46"/>
      <c r="G29" s="46"/>
      <c r="H29" s="46"/>
      <c r="I29" s="46"/>
    </row>
    <row r="30" spans="1:9" ht="15" customHeight="1" x14ac:dyDescent="0.25">
      <c r="A30" s="101"/>
      <c r="B30" s="51" t="s">
        <v>160</v>
      </c>
      <c r="C30" s="49">
        <v>0.5</v>
      </c>
      <c r="D30" s="46"/>
      <c r="E30" s="46"/>
      <c r="F30" s="46"/>
      <c r="G30" s="46"/>
      <c r="H30" s="46"/>
      <c r="I30" s="46"/>
    </row>
    <row r="31" spans="1:9" ht="15" customHeight="1" x14ac:dyDescent="0.25">
      <c r="A31" s="101"/>
      <c r="B31" s="51" t="s">
        <v>115</v>
      </c>
      <c r="C31" s="49">
        <v>22.5</v>
      </c>
      <c r="D31" s="46"/>
      <c r="E31" s="46"/>
      <c r="F31" s="46"/>
      <c r="G31" s="46"/>
      <c r="H31" s="46"/>
      <c r="I31" s="46"/>
    </row>
    <row r="32" spans="1:9" ht="15" customHeight="1" x14ac:dyDescent="0.25">
      <c r="A32" s="101"/>
      <c r="B32" s="51" t="s">
        <v>119</v>
      </c>
      <c r="C32" s="49">
        <v>1.8</v>
      </c>
      <c r="D32" s="46"/>
      <c r="E32" s="46"/>
      <c r="F32" s="46"/>
      <c r="G32" s="46"/>
      <c r="H32" s="46"/>
      <c r="I32" s="46"/>
    </row>
    <row r="33" spans="1:9" ht="15" customHeight="1" x14ac:dyDescent="0.25">
      <c r="A33" s="101"/>
      <c r="B33" s="51" t="s">
        <v>131</v>
      </c>
      <c r="C33" s="49">
        <v>1.8</v>
      </c>
      <c r="D33" s="46"/>
      <c r="E33" s="46"/>
      <c r="F33" s="46"/>
      <c r="G33" s="46"/>
      <c r="H33" s="46"/>
      <c r="I33" s="46"/>
    </row>
    <row r="34" spans="1:9" ht="15" customHeight="1" x14ac:dyDescent="0.25">
      <c r="A34" s="101"/>
      <c r="B34" s="2" t="s">
        <v>18</v>
      </c>
      <c r="C34" s="5"/>
      <c r="D34" s="5">
        <v>200</v>
      </c>
      <c r="E34" s="5">
        <v>1</v>
      </c>
      <c r="F34" s="5">
        <v>0.2</v>
      </c>
      <c r="G34" s="5">
        <v>20.2</v>
      </c>
      <c r="H34" s="5">
        <v>86</v>
      </c>
      <c r="I34" s="5">
        <v>501</v>
      </c>
    </row>
    <row r="35" spans="1:9" ht="15" customHeight="1" x14ac:dyDescent="0.25">
      <c r="A35" s="101"/>
      <c r="B35" s="36" t="s">
        <v>121</v>
      </c>
      <c r="C35" s="39">
        <v>200</v>
      </c>
      <c r="D35" s="5"/>
      <c r="E35" s="5"/>
      <c r="F35" s="5"/>
      <c r="G35" s="5"/>
      <c r="H35" s="5"/>
      <c r="I35" s="5"/>
    </row>
    <row r="36" spans="1:9" ht="15" customHeight="1" x14ac:dyDescent="0.25">
      <c r="A36" s="101"/>
      <c r="B36" s="2" t="s">
        <v>13</v>
      </c>
      <c r="C36" s="5"/>
      <c r="D36" s="5">
        <v>45</v>
      </c>
      <c r="E36" s="5">
        <v>3.6</v>
      </c>
      <c r="F36" s="5">
        <v>0.7</v>
      </c>
      <c r="G36" s="5">
        <v>18.100000000000001</v>
      </c>
      <c r="H36" s="5">
        <v>92.7</v>
      </c>
      <c r="I36" s="5">
        <v>574</v>
      </c>
    </row>
    <row r="37" spans="1:9" ht="15" customHeight="1" x14ac:dyDescent="0.25">
      <c r="A37" s="101"/>
      <c r="B37" s="36" t="s">
        <v>122</v>
      </c>
      <c r="C37" s="39">
        <v>45</v>
      </c>
      <c r="D37" s="5"/>
      <c r="E37" s="5"/>
      <c r="F37" s="5"/>
      <c r="G37" s="5"/>
      <c r="H37" s="5"/>
      <c r="I37" s="5"/>
    </row>
    <row r="38" spans="1:9" ht="15" customHeight="1" x14ac:dyDescent="0.25">
      <c r="A38" s="101"/>
      <c r="B38" s="2" t="s">
        <v>12</v>
      </c>
      <c r="C38" s="5"/>
      <c r="D38" s="5">
        <v>40</v>
      </c>
      <c r="E38" s="5">
        <v>3</v>
      </c>
      <c r="F38" s="5">
        <v>0.3</v>
      </c>
      <c r="G38" s="5">
        <v>19.7</v>
      </c>
      <c r="H38" s="5">
        <v>93.6</v>
      </c>
      <c r="I38" s="5">
        <v>573</v>
      </c>
    </row>
    <row r="39" spans="1:9" ht="15" customHeight="1" x14ac:dyDescent="0.25">
      <c r="A39" s="102"/>
      <c r="B39" s="36" t="s">
        <v>123</v>
      </c>
      <c r="C39" s="39">
        <v>40</v>
      </c>
      <c r="D39" s="5"/>
      <c r="E39" s="5"/>
      <c r="F39" s="5"/>
      <c r="G39" s="5"/>
      <c r="H39" s="5"/>
      <c r="I39" s="5"/>
    </row>
    <row r="40" spans="1:9" x14ac:dyDescent="0.25">
      <c r="A40" s="5" t="s">
        <v>37</v>
      </c>
      <c r="B40" s="2"/>
      <c r="C40" s="5"/>
      <c r="D40" s="4">
        <f>SUM(D10:D39)</f>
        <v>572</v>
      </c>
      <c r="E40" s="4">
        <f t="shared" ref="E40:H40" si="0">SUM(E10:E39)</f>
        <v>24.44</v>
      </c>
      <c r="F40" s="4">
        <f t="shared" si="0"/>
        <v>25.57</v>
      </c>
      <c r="G40" s="4">
        <f t="shared" si="0"/>
        <v>82.12</v>
      </c>
      <c r="H40" s="4">
        <f t="shared" si="0"/>
        <v>655.05000000000007</v>
      </c>
      <c r="I40" s="5"/>
    </row>
    <row r="41" spans="1:9" x14ac:dyDescent="0.25">
      <c r="A41" s="6" t="s">
        <v>14</v>
      </c>
      <c r="B41" s="2"/>
      <c r="C41" s="5"/>
      <c r="D41" s="5"/>
      <c r="E41" s="5"/>
      <c r="F41" s="5"/>
      <c r="G41" s="5"/>
      <c r="H41" s="5"/>
      <c r="I41" s="5"/>
    </row>
    <row r="42" spans="1:9" ht="15" customHeight="1" x14ac:dyDescent="0.25">
      <c r="A42" s="100" t="s">
        <v>34</v>
      </c>
      <c r="B42" s="65" t="s">
        <v>178</v>
      </c>
      <c r="C42" s="49"/>
      <c r="D42" s="46">
        <v>120</v>
      </c>
      <c r="E42" s="50">
        <v>17.7</v>
      </c>
      <c r="F42" s="46">
        <v>4.4000000000000004</v>
      </c>
      <c r="G42" s="46">
        <v>4.5999999999999996</v>
      </c>
      <c r="H42" s="46">
        <v>129</v>
      </c>
      <c r="I42" s="46">
        <v>300</v>
      </c>
    </row>
    <row r="43" spans="1:9" ht="15" customHeight="1" x14ac:dyDescent="0.25">
      <c r="A43" s="100"/>
      <c r="B43" s="48" t="s">
        <v>142</v>
      </c>
      <c r="C43" s="49">
        <v>98</v>
      </c>
      <c r="D43" s="5"/>
      <c r="E43" s="5"/>
      <c r="F43" s="5"/>
      <c r="G43" s="5"/>
      <c r="H43" s="5"/>
      <c r="I43" s="5"/>
    </row>
    <row r="44" spans="1:9" ht="15" customHeight="1" x14ac:dyDescent="0.25">
      <c r="A44" s="100"/>
      <c r="B44" s="36" t="s">
        <v>115</v>
      </c>
      <c r="C44" s="39">
        <v>20</v>
      </c>
      <c r="D44" s="5"/>
      <c r="E44" s="5"/>
      <c r="F44" s="5"/>
      <c r="G44" s="5"/>
      <c r="H44" s="5"/>
      <c r="I44" s="5"/>
    </row>
    <row r="45" spans="1:9" ht="15" customHeight="1" x14ac:dyDescent="0.25">
      <c r="A45" s="100"/>
      <c r="B45" s="48" t="s">
        <v>179</v>
      </c>
      <c r="C45" s="49">
        <v>32</v>
      </c>
      <c r="D45" s="5"/>
      <c r="E45" s="5"/>
      <c r="F45" s="5"/>
      <c r="G45" s="5"/>
      <c r="H45" s="5"/>
      <c r="I45" s="5"/>
    </row>
    <row r="46" spans="1:9" ht="15" customHeight="1" x14ac:dyDescent="0.25">
      <c r="A46" s="100"/>
      <c r="B46" s="48" t="s">
        <v>131</v>
      </c>
      <c r="C46" s="49">
        <v>5</v>
      </c>
      <c r="D46" s="5"/>
      <c r="E46" s="5"/>
      <c r="F46" s="5"/>
      <c r="G46" s="5"/>
      <c r="H46" s="5"/>
      <c r="I46" s="5"/>
    </row>
    <row r="47" spans="1:9" ht="15" customHeight="1" x14ac:dyDescent="0.25">
      <c r="A47" s="100"/>
      <c r="B47" s="36" t="s">
        <v>117</v>
      </c>
      <c r="C47" s="39">
        <v>2</v>
      </c>
      <c r="D47" s="5"/>
      <c r="E47" s="5"/>
      <c r="F47" s="5"/>
      <c r="G47" s="5"/>
      <c r="H47" s="5"/>
      <c r="I47" s="5"/>
    </row>
    <row r="48" spans="1:9" ht="15" customHeight="1" x14ac:dyDescent="0.25">
      <c r="A48" s="100"/>
      <c r="B48" s="36" t="s">
        <v>160</v>
      </c>
      <c r="C48" s="39">
        <v>1</v>
      </c>
      <c r="D48" s="5"/>
      <c r="E48" s="5"/>
      <c r="F48" s="5"/>
      <c r="G48" s="5"/>
      <c r="H48" s="5"/>
      <c r="I48" s="5"/>
    </row>
    <row r="49" spans="1:9" ht="15" customHeight="1" x14ac:dyDescent="0.25">
      <c r="A49" s="100"/>
      <c r="B49" s="64" t="s">
        <v>15</v>
      </c>
      <c r="C49" s="49"/>
      <c r="D49" s="46">
        <v>180</v>
      </c>
      <c r="E49" s="46">
        <v>4.9000000000000004</v>
      </c>
      <c r="F49" s="46">
        <v>7.2</v>
      </c>
      <c r="G49" s="46">
        <v>10.4</v>
      </c>
      <c r="H49" s="46">
        <v>126</v>
      </c>
      <c r="I49" s="46">
        <v>377</v>
      </c>
    </row>
    <row r="50" spans="1:9" ht="15" customHeight="1" x14ac:dyDescent="0.25">
      <c r="A50" s="100"/>
      <c r="B50" s="48" t="s">
        <v>125</v>
      </c>
      <c r="C50" s="49">
        <v>145.80000000000001</v>
      </c>
      <c r="D50" s="46"/>
      <c r="E50" s="46"/>
      <c r="F50" s="46"/>
      <c r="G50" s="46"/>
      <c r="H50" s="46"/>
      <c r="I50" s="46"/>
    </row>
    <row r="51" spans="1:9" ht="15" customHeight="1" x14ac:dyDescent="0.25">
      <c r="A51" s="100"/>
      <c r="B51" s="48" t="s">
        <v>115</v>
      </c>
      <c r="C51" s="49">
        <v>27</v>
      </c>
      <c r="D51" s="46"/>
      <c r="E51" s="46"/>
      <c r="F51" s="46"/>
      <c r="G51" s="46"/>
      <c r="H51" s="46"/>
      <c r="I51" s="46"/>
    </row>
    <row r="52" spans="1:9" ht="15" customHeight="1" x14ac:dyDescent="0.25">
      <c r="A52" s="100"/>
      <c r="B52" s="48" t="s">
        <v>119</v>
      </c>
      <c r="C52" s="49">
        <v>8.1</v>
      </c>
      <c r="D52" s="46"/>
      <c r="E52" s="46"/>
      <c r="F52" s="46"/>
      <c r="G52" s="46"/>
      <c r="H52" s="46"/>
      <c r="I52" s="46"/>
    </row>
    <row r="53" spans="1:9" ht="15" customHeight="1" x14ac:dyDescent="0.25">
      <c r="A53" s="100"/>
      <c r="B53" s="48" t="s">
        <v>160</v>
      </c>
      <c r="C53" s="49">
        <v>0.4</v>
      </c>
      <c r="D53" s="46"/>
      <c r="E53" s="46"/>
      <c r="F53" s="46"/>
      <c r="G53" s="46"/>
      <c r="H53" s="46"/>
      <c r="I53" s="46"/>
    </row>
    <row r="54" spans="1:9" ht="15" customHeight="1" x14ac:dyDescent="0.25">
      <c r="A54" s="100"/>
      <c r="B54" s="2" t="s">
        <v>102</v>
      </c>
      <c r="C54" s="5"/>
      <c r="D54" s="5">
        <v>200</v>
      </c>
      <c r="E54" s="5">
        <v>3.3</v>
      </c>
      <c r="F54" s="5">
        <v>2.9</v>
      </c>
      <c r="G54" s="5">
        <v>13.8</v>
      </c>
      <c r="H54" s="5">
        <v>94</v>
      </c>
      <c r="I54" s="5">
        <v>462</v>
      </c>
    </row>
    <row r="55" spans="1:9" ht="15" customHeight="1" x14ac:dyDescent="0.25">
      <c r="A55" s="100"/>
      <c r="B55" s="36" t="s">
        <v>115</v>
      </c>
      <c r="C55" s="39">
        <v>100</v>
      </c>
      <c r="D55" s="5"/>
      <c r="E55" s="5"/>
      <c r="F55" s="5"/>
      <c r="G55" s="5"/>
      <c r="H55" s="5"/>
      <c r="I55" s="5"/>
    </row>
    <row r="56" spans="1:9" ht="15" customHeight="1" x14ac:dyDescent="0.25">
      <c r="A56" s="100"/>
      <c r="B56" s="36" t="s">
        <v>126</v>
      </c>
      <c r="C56" s="39">
        <v>10</v>
      </c>
      <c r="D56" s="5"/>
      <c r="E56" s="5"/>
      <c r="F56" s="5"/>
      <c r="G56" s="5"/>
      <c r="H56" s="5"/>
      <c r="I56" s="5"/>
    </row>
    <row r="57" spans="1:9" ht="15" customHeight="1" x14ac:dyDescent="0.25">
      <c r="A57" s="100"/>
      <c r="B57" s="36" t="s">
        <v>127</v>
      </c>
      <c r="C57" s="39">
        <v>2.4</v>
      </c>
      <c r="D57" s="5"/>
      <c r="E57" s="5"/>
      <c r="F57" s="5"/>
      <c r="G57" s="5"/>
      <c r="H57" s="5"/>
      <c r="I57" s="5"/>
    </row>
    <row r="58" spans="1:9" ht="15" customHeight="1" x14ac:dyDescent="0.25">
      <c r="A58" s="100"/>
      <c r="B58" s="2" t="s">
        <v>13</v>
      </c>
      <c r="C58" s="5"/>
      <c r="D58" s="5">
        <v>25</v>
      </c>
      <c r="E58" s="5">
        <v>2</v>
      </c>
      <c r="F58" s="5">
        <v>0.4</v>
      </c>
      <c r="G58" s="5">
        <v>10</v>
      </c>
      <c r="H58" s="5">
        <v>51.5</v>
      </c>
      <c r="I58" s="5">
        <v>574</v>
      </c>
    </row>
    <row r="59" spans="1:9" ht="15" customHeight="1" x14ac:dyDescent="0.25">
      <c r="A59" s="100"/>
      <c r="B59" s="36" t="s">
        <v>122</v>
      </c>
      <c r="C59" s="39">
        <v>25</v>
      </c>
      <c r="D59" s="5"/>
      <c r="E59" s="5"/>
      <c r="F59" s="5"/>
      <c r="G59" s="5"/>
      <c r="H59" s="5"/>
      <c r="I59" s="5"/>
    </row>
    <row r="60" spans="1:9" ht="15" customHeight="1" x14ac:dyDescent="0.25">
      <c r="A60" s="100"/>
      <c r="B60" s="2" t="s">
        <v>12</v>
      </c>
      <c r="C60" s="5"/>
      <c r="D60" s="5">
        <v>25</v>
      </c>
      <c r="E60" s="5">
        <v>1.9</v>
      </c>
      <c r="F60" s="5">
        <v>0.2</v>
      </c>
      <c r="G60" s="5">
        <v>12.3</v>
      </c>
      <c r="H60" s="5">
        <v>58.5</v>
      </c>
      <c r="I60" s="5">
        <v>573</v>
      </c>
    </row>
    <row r="61" spans="1:9" ht="15" customHeight="1" x14ac:dyDescent="0.25">
      <c r="A61" s="103"/>
      <c r="B61" s="36" t="s">
        <v>123</v>
      </c>
      <c r="C61" s="39">
        <v>25</v>
      </c>
      <c r="D61" s="5"/>
      <c r="E61" s="5"/>
      <c r="F61" s="5"/>
      <c r="G61" s="5"/>
      <c r="H61" s="5"/>
      <c r="I61" s="5"/>
    </row>
    <row r="62" spans="1:9" x14ac:dyDescent="0.25">
      <c r="A62" s="5" t="s">
        <v>37</v>
      </c>
      <c r="B62" s="2"/>
      <c r="C62" s="5"/>
      <c r="D62" s="4">
        <f>SUM(D42:D61)</f>
        <v>550</v>
      </c>
      <c r="E62" s="4">
        <f>SUM(E42:E61)</f>
        <v>29.8</v>
      </c>
      <c r="F62" s="4">
        <f>SUM(F42:F61)</f>
        <v>15.100000000000001</v>
      </c>
      <c r="G62" s="4">
        <f>SUM(G42:G61)</f>
        <v>51.099999999999994</v>
      </c>
      <c r="H62" s="4">
        <f>SUM(H42:H61)</f>
        <v>459</v>
      </c>
      <c r="I62" s="5"/>
    </row>
    <row r="63" spans="1:9" x14ac:dyDescent="0.25">
      <c r="A63" s="6" t="s">
        <v>17</v>
      </c>
      <c r="B63" s="2"/>
      <c r="C63" s="5"/>
      <c r="D63" s="5"/>
      <c r="E63" s="5"/>
      <c r="F63" s="5"/>
      <c r="G63" s="5"/>
      <c r="H63" s="5"/>
      <c r="I63" s="5"/>
    </row>
    <row r="64" spans="1:9" x14ac:dyDescent="0.25">
      <c r="A64" s="116" t="s">
        <v>34</v>
      </c>
      <c r="B64" s="14" t="s">
        <v>159</v>
      </c>
      <c r="C64" s="17"/>
      <c r="D64" s="5">
        <v>85</v>
      </c>
      <c r="E64" s="5">
        <v>17</v>
      </c>
      <c r="F64" s="5">
        <v>16.600000000000001</v>
      </c>
      <c r="G64" s="5">
        <v>2.8</v>
      </c>
      <c r="H64" s="5">
        <v>219.3</v>
      </c>
      <c r="I64" s="5">
        <v>327</v>
      </c>
    </row>
    <row r="65" spans="1:9" x14ac:dyDescent="0.25">
      <c r="A65" s="100"/>
      <c r="B65" s="41" t="s">
        <v>162</v>
      </c>
      <c r="C65" s="40">
        <v>111.4</v>
      </c>
      <c r="D65" s="5"/>
      <c r="E65" s="5"/>
      <c r="F65" s="5"/>
      <c r="G65" s="5"/>
      <c r="H65" s="5"/>
      <c r="I65" s="5"/>
    </row>
    <row r="66" spans="1:9" x14ac:dyDescent="0.25">
      <c r="A66" s="100"/>
      <c r="B66" s="41" t="s">
        <v>163</v>
      </c>
      <c r="C66" s="40">
        <v>14.5</v>
      </c>
      <c r="D66" s="5"/>
      <c r="E66" s="5"/>
      <c r="F66" s="5"/>
      <c r="G66" s="5"/>
      <c r="H66" s="5"/>
      <c r="I66" s="5"/>
    </row>
    <row r="67" spans="1:9" x14ac:dyDescent="0.25">
      <c r="A67" s="100"/>
      <c r="B67" s="41" t="s">
        <v>130</v>
      </c>
      <c r="C67" s="40">
        <v>9.4</v>
      </c>
      <c r="D67" s="5"/>
      <c r="E67" s="5"/>
      <c r="F67" s="5"/>
      <c r="G67" s="5"/>
      <c r="H67" s="5"/>
      <c r="I67" s="5"/>
    </row>
    <row r="68" spans="1:9" x14ac:dyDescent="0.25">
      <c r="A68" s="100"/>
      <c r="B68" s="41" t="s">
        <v>119</v>
      </c>
      <c r="C68" s="40">
        <v>5.5</v>
      </c>
      <c r="D68" s="5"/>
      <c r="E68" s="5"/>
      <c r="F68" s="5"/>
      <c r="G68" s="5"/>
      <c r="H68" s="5"/>
      <c r="I68" s="5"/>
    </row>
    <row r="69" spans="1:9" x14ac:dyDescent="0.25">
      <c r="A69" s="100"/>
      <c r="B69" s="41" t="s">
        <v>131</v>
      </c>
      <c r="C69" s="40">
        <v>3.1</v>
      </c>
      <c r="D69" s="5"/>
      <c r="E69" s="5"/>
      <c r="F69" s="5"/>
      <c r="G69" s="5"/>
      <c r="H69" s="5"/>
      <c r="I69" s="5"/>
    </row>
    <row r="70" spans="1:9" x14ac:dyDescent="0.25">
      <c r="A70" s="100"/>
      <c r="B70" s="41" t="s">
        <v>160</v>
      </c>
      <c r="C70" s="40">
        <v>0.4</v>
      </c>
      <c r="D70" s="5"/>
      <c r="E70" s="5"/>
      <c r="F70" s="5"/>
      <c r="G70" s="5"/>
      <c r="H70" s="5"/>
      <c r="I70" s="5"/>
    </row>
    <row r="71" spans="1:9" x14ac:dyDescent="0.25">
      <c r="A71" s="100"/>
      <c r="B71" s="65" t="s">
        <v>97</v>
      </c>
      <c r="C71" s="52"/>
      <c r="D71" s="46">
        <v>70</v>
      </c>
      <c r="E71" s="46">
        <v>2</v>
      </c>
      <c r="F71" s="46">
        <v>2.5299999999999998</v>
      </c>
      <c r="G71" s="46">
        <v>3.5</v>
      </c>
      <c r="H71" s="46">
        <v>44.7</v>
      </c>
      <c r="I71" s="46">
        <v>157</v>
      </c>
    </row>
    <row r="72" spans="1:9" x14ac:dyDescent="0.25">
      <c r="A72" s="100"/>
      <c r="B72" s="51" t="s">
        <v>119</v>
      </c>
      <c r="C72" s="52">
        <v>3.3</v>
      </c>
      <c r="D72" s="5"/>
      <c r="E72" s="5"/>
      <c r="F72" s="5"/>
      <c r="G72" s="5"/>
      <c r="H72" s="5"/>
      <c r="I72" s="5"/>
    </row>
    <row r="73" spans="1:9" x14ac:dyDescent="0.25">
      <c r="A73" s="100"/>
      <c r="B73" s="51" t="s">
        <v>164</v>
      </c>
      <c r="C73" s="52">
        <v>66.7</v>
      </c>
      <c r="D73" s="5"/>
      <c r="E73" s="5"/>
      <c r="F73" s="5"/>
      <c r="G73" s="5"/>
      <c r="H73" s="5"/>
      <c r="I73" s="5"/>
    </row>
    <row r="74" spans="1:9" x14ac:dyDescent="0.25">
      <c r="A74" s="100"/>
      <c r="B74" s="14" t="s">
        <v>110</v>
      </c>
      <c r="C74" s="17"/>
      <c r="D74" s="5">
        <v>150</v>
      </c>
      <c r="E74" s="5">
        <v>3.6</v>
      </c>
      <c r="F74" s="5">
        <v>4.7</v>
      </c>
      <c r="G74" s="5">
        <v>36.700000000000003</v>
      </c>
      <c r="H74" s="5">
        <v>203.1</v>
      </c>
      <c r="I74" s="5">
        <v>205</v>
      </c>
    </row>
    <row r="75" spans="1:9" x14ac:dyDescent="0.25">
      <c r="A75" s="100"/>
      <c r="B75" s="41" t="s">
        <v>132</v>
      </c>
      <c r="C75" s="40">
        <v>51.5</v>
      </c>
      <c r="D75" s="5"/>
      <c r="E75" s="5"/>
      <c r="F75" s="5"/>
      <c r="G75" s="5"/>
      <c r="H75" s="5"/>
      <c r="I75" s="5"/>
    </row>
    <row r="76" spans="1:9" x14ac:dyDescent="0.25">
      <c r="A76" s="100"/>
      <c r="B76" s="41" t="s">
        <v>160</v>
      </c>
      <c r="C76" s="40">
        <v>0.3</v>
      </c>
      <c r="D76" s="5"/>
      <c r="E76" s="5"/>
      <c r="F76" s="5"/>
      <c r="G76" s="5"/>
      <c r="H76" s="5"/>
      <c r="I76" s="5"/>
    </row>
    <row r="77" spans="1:9" x14ac:dyDescent="0.25">
      <c r="A77" s="100"/>
      <c r="B77" s="41" t="s">
        <v>119</v>
      </c>
      <c r="C77" s="40">
        <v>5.8</v>
      </c>
      <c r="D77" s="5"/>
      <c r="E77" s="5"/>
      <c r="F77" s="5"/>
      <c r="G77" s="5"/>
      <c r="H77" s="5"/>
      <c r="I77" s="5"/>
    </row>
    <row r="78" spans="1:9" x14ac:dyDescent="0.25">
      <c r="A78" s="100"/>
      <c r="B78" s="14" t="s">
        <v>31</v>
      </c>
      <c r="C78" s="17"/>
      <c r="D78" s="5">
        <v>200</v>
      </c>
      <c r="E78" s="5">
        <v>0.6</v>
      </c>
      <c r="F78" s="5">
        <v>0.1</v>
      </c>
      <c r="G78" s="5">
        <v>20.100000000000001</v>
      </c>
      <c r="H78" s="5">
        <v>84</v>
      </c>
      <c r="I78" s="5">
        <v>495</v>
      </c>
    </row>
    <row r="79" spans="1:9" x14ac:dyDescent="0.25">
      <c r="A79" s="100"/>
      <c r="B79" s="41" t="s">
        <v>165</v>
      </c>
      <c r="C79" s="40">
        <v>20</v>
      </c>
      <c r="D79" s="5"/>
      <c r="E79" s="5"/>
      <c r="F79" s="5"/>
      <c r="G79" s="5"/>
      <c r="H79" s="5"/>
      <c r="I79" s="5"/>
    </row>
    <row r="80" spans="1:9" x14ac:dyDescent="0.25">
      <c r="A80" s="100"/>
      <c r="B80" s="41" t="s">
        <v>126</v>
      </c>
      <c r="C80" s="40">
        <v>10</v>
      </c>
      <c r="D80" s="5"/>
      <c r="E80" s="5"/>
      <c r="F80" s="5"/>
      <c r="G80" s="5"/>
      <c r="H80" s="5"/>
      <c r="I80" s="5"/>
    </row>
    <row r="81" spans="1:9" x14ac:dyDescent="0.25">
      <c r="A81" s="100"/>
      <c r="B81" s="41" t="s">
        <v>166</v>
      </c>
      <c r="C81" s="40">
        <v>10</v>
      </c>
      <c r="D81" s="5"/>
      <c r="E81" s="5"/>
      <c r="F81" s="5"/>
      <c r="G81" s="5"/>
      <c r="H81" s="5"/>
      <c r="I81" s="5"/>
    </row>
    <row r="82" spans="1:9" x14ac:dyDescent="0.25">
      <c r="A82" s="100"/>
      <c r="B82" s="64" t="s">
        <v>13</v>
      </c>
      <c r="C82" s="49"/>
      <c r="D82" s="46">
        <v>20</v>
      </c>
      <c r="E82" s="46">
        <v>1.6</v>
      </c>
      <c r="F82" s="46">
        <v>0.3</v>
      </c>
      <c r="G82" s="46">
        <v>8</v>
      </c>
      <c r="H82" s="46">
        <v>41.2</v>
      </c>
      <c r="I82" s="46">
        <v>574</v>
      </c>
    </row>
    <row r="83" spans="1:9" x14ac:dyDescent="0.25">
      <c r="A83" s="100"/>
      <c r="B83" s="48" t="s">
        <v>122</v>
      </c>
      <c r="C83" s="49">
        <v>20</v>
      </c>
      <c r="D83" s="46"/>
      <c r="E83" s="46"/>
      <c r="F83" s="46"/>
      <c r="G83" s="46"/>
      <c r="H83" s="46"/>
      <c r="I83" s="46"/>
    </row>
    <row r="84" spans="1:9" x14ac:dyDescent="0.25">
      <c r="A84" s="100"/>
      <c r="B84" s="64" t="s">
        <v>12</v>
      </c>
      <c r="C84" s="49"/>
      <c r="D84" s="46">
        <v>25</v>
      </c>
      <c r="E84" s="46">
        <v>1.9</v>
      </c>
      <c r="F84" s="46">
        <v>0.2</v>
      </c>
      <c r="G84" s="46">
        <v>12.3</v>
      </c>
      <c r="H84" s="46">
        <v>58.5</v>
      </c>
      <c r="I84" s="46">
        <v>573</v>
      </c>
    </row>
    <row r="85" spans="1:9" x14ac:dyDescent="0.25">
      <c r="A85" s="115"/>
      <c r="B85" s="48" t="s">
        <v>12</v>
      </c>
      <c r="C85" s="49">
        <v>25</v>
      </c>
      <c r="D85" s="46"/>
      <c r="E85" s="46"/>
      <c r="F85" s="46"/>
      <c r="G85" s="46"/>
      <c r="H85" s="46"/>
      <c r="I85" s="46"/>
    </row>
    <row r="86" spans="1:9" x14ac:dyDescent="0.25">
      <c r="A86" s="5" t="s">
        <v>37</v>
      </c>
      <c r="B86" s="2"/>
      <c r="C86" s="5"/>
      <c r="D86" s="4">
        <f>SUM(D64:D84)</f>
        <v>550</v>
      </c>
      <c r="E86" s="4">
        <f>SUM(E64:E84)</f>
        <v>26.700000000000003</v>
      </c>
      <c r="F86" s="4">
        <f>SUM(F64:F84)</f>
        <v>24.430000000000003</v>
      </c>
      <c r="G86" s="4">
        <f>SUM(G64:G84)</f>
        <v>83.399999999999991</v>
      </c>
      <c r="H86" s="4">
        <f>SUM(H64:H84)</f>
        <v>650.80000000000007</v>
      </c>
      <c r="I86" s="5"/>
    </row>
    <row r="87" spans="1:9" x14ac:dyDescent="0.25">
      <c r="A87" s="6" t="s">
        <v>19</v>
      </c>
      <c r="B87" s="2"/>
      <c r="C87" s="5"/>
      <c r="D87" s="5"/>
      <c r="E87" s="5"/>
      <c r="F87" s="5"/>
      <c r="G87" s="5"/>
      <c r="H87" s="5"/>
      <c r="I87" s="5"/>
    </row>
    <row r="88" spans="1:9" x14ac:dyDescent="0.25">
      <c r="A88" s="114" t="s">
        <v>34</v>
      </c>
      <c r="B88" s="64" t="s">
        <v>33</v>
      </c>
      <c r="C88" s="49"/>
      <c r="D88" s="46">
        <v>200</v>
      </c>
      <c r="E88" s="46">
        <v>0.01</v>
      </c>
      <c r="F88" s="46">
        <v>0.5</v>
      </c>
      <c r="G88" s="46">
        <v>19.600000000000001</v>
      </c>
      <c r="H88" s="46">
        <v>88</v>
      </c>
      <c r="I88" s="46" t="s">
        <v>106</v>
      </c>
    </row>
    <row r="89" spans="1:9" x14ac:dyDescent="0.25">
      <c r="A89" s="90"/>
      <c r="B89" s="37" t="s">
        <v>128</v>
      </c>
      <c r="C89" s="49">
        <v>200</v>
      </c>
      <c r="D89" s="46"/>
      <c r="E89" s="46"/>
      <c r="F89" s="46"/>
      <c r="G89" s="46"/>
      <c r="H89" s="46"/>
      <c r="I89" s="46"/>
    </row>
    <row r="90" spans="1:9" ht="30" x14ac:dyDescent="0.25">
      <c r="A90" s="90"/>
      <c r="B90" s="38" t="s">
        <v>111</v>
      </c>
      <c r="C90" s="35"/>
      <c r="D90" s="46">
        <v>250</v>
      </c>
      <c r="E90" s="46">
        <v>0.1</v>
      </c>
      <c r="F90" s="46">
        <v>17.899999999999999</v>
      </c>
      <c r="G90" s="46">
        <v>32.299999999999997</v>
      </c>
      <c r="H90" s="46">
        <v>393.8</v>
      </c>
      <c r="I90" s="50" t="s">
        <v>182</v>
      </c>
    </row>
    <row r="91" spans="1:9" x14ac:dyDescent="0.25">
      <c r="A91" s="90"/>
      <c r="B91" s="68" t="s">
        <v>114</v>
      </c>
      <c r="C91" s="69">
        <v>88</v>
      </c>
      <c r="D91" s="5"/>
      <c r="E91" s="5"/>
      <c r="F91" s="5"/>
      <c r="G91" s="5"/>
      <c r="H91" s="5"/>
      <c r="I91" s="17"/>
    </row>
    <row r="92" spans="1:9" x14ac:dyDescent="0.25">
      <c r="A92" s="90"/>
      <c r="B92" s="68" t="s">
        <v>125</v>
      </c>
      <c r="C92" s="69">
        <v>130</v>
      </c>
      <c r="D92" s="5"/>
      <c r="E92" s="5"/>
      <c r="F92" s="5"/>
      <c r="G92" s="5"/>
      <c r="H92" s="5"/>
      <c r="I92" s="17"/>
    </row>
    <row r="93" spans="1:9" x14ac:dyDescent="0.25">
      <c r="A93" s="90"/>
      <c r="B93" s="68" t="s">
        <v>129</v>
      </c>
      <c r="C93" s="70">
        <v>12.5</v>
      </c>
      <c r="D93" s="5"/>
      <c r="E93" s="5"/>
      <c r="F93" s="5"/>
      <c r="G93" s="5"/>
      <c r="H93" s="5"/>
      <c r="I93" s="17"/>
    </row>
    <row r="94" spans="1:9" x14ac:dyDescent="0.25">
      <c r="A94" s="90"/>
      <c r="B94" s="68" t="s">
        <v>119</v>
      </c>
      <c r="C94" s="69">
        <v>7.5</v>
      </c>
      <c r="D94" s="5"/>
      <c r="E94" s="5"/>
      <c r="F94" s="5"/>
      <c r="G94" s="5"/>
      <c r="H94" s="5"/>
      <c r="I94" s="17"/>
    </row>
    <row r="95" spans="1:9" x14ac:dyDescent="0.25">
      <c r="A95" s="90"/>
      <c r="B95" s="68" t="s">
        <v>135</v>
      </c>
      <c r="C95" s="70">
        <v>9.8000000000000007</v>
      </c>
      <c r="D95" s="5"/>
      <c r="E95" s="5"/>
      <c r="F95" s="5"/>
      <c r="G95" s="5"/>
      <c r="H95" s="5"/>
      <c r="I95" s="17"/>
    </row>
    <row r="96" spans="1:9" x14ac:dyDescent="0.25">
      <c r="A96" s="90"/>
      <c r="B96" s="64" t="s">
        <v>103</v>
      </c>
      <c r="C96" s="49"/>
      <c r="D96" s="46">
        <v>200</v>
      </c>
      <c r="E96" s="46">
        <v>0.01</v>
      </c>
      <c r="F96" s="46">
        <v>2.5</v>
      </c>
      <c r="G96" s="46">
        <v>13.6</v>
      </c>
      <c r="H96" s="46">
        <v>88</v>
      </c>
      <c r="I96" s="46" t="s">
        <v>183</v>
      </c>
    </row>
    <row r="97" spans="1:9" x14ac:dyDescent="0.25">
      <c r="A97" s="90"/>
      <c r="B97" s="48" t="s">
        <v>149</v>
      </c>
      <c r="C97" s="49">
        <v>2.4</v>
      </c>
      <c r="D97" s="5"/>
      <c r="E97" s="5"/>
      <c r="F97" s="5"/>
      <c r="G97" s="5"/>
      <c r="H97" s="5"/>
      <c r="I97" s="5"/>
    </row>
    <row r="98" spans="1:9" x14ac:dyDescent="0.25">
      <c r="A98" s="90"/>
      <c r="B98" s="48" t="s">
        <v>115</v>
      </c>
      <c r="C98" s="49">
        <v>160</v>
      </c>
      <c r="D98" s="46"/>
      <c r="E98" s="46"/>
      <c r="F98" s="46"/>
      <c r="G98" s="46"/>
      <c r="H98" s="46"/>
      <c r="I98" s="46"/>
    </row>
    <row r="99" spans="1:9" x14ac:dyDescent="0.25">
      <c r="A99" s="90"/>
      <c r="B99" s="48" t="s">
        <v>126</v>
      </c>
      <c r="C99" s="49">
        <v>7</v>
      </c>
      <c r="D99" s="5"/>
      <c r="E99" s="5"/>
      <c r="F99" s="5"/>
      <c r="G99" s="5"/>
      <c r="H99" s="5"/>
      <c r="I99" s="5"/>
    </row>
    <row r="100" spans="1:9" x14ac:dyDescent="0.25">
      <c r="A100" s="90"/>
      <c r="B100" s="2" t="s">
        <v>13</v>
      </c>
      <c r="C100" s="5"/>
      <c r="D100" s="5">
        <v>15</v>
      </c>
      <c r="E100" s="5">
        <v>1.2</v>
      </c>
      <c r="F100" s="5">
        <v>0.2</v>
      </c>
      <c r="G100" s="5">
        <v>6</v>
      </c>
      <c r="H100" s="5">
        <v>30.9</v>
      </c>
      <c r="I100" s="5">
        <v>574</v>
      </c>
    </row>
    <row r="101" spans="1:9" x14ac:dyDescent="0.25">
      <c r="A101" s="90"/>
      <c r="B101" s="36" t="s">
        <v>122</v>
      </c>
      <c r="C101" s="39">
        <v>15</v>
      </c>
      <c r="D101" s="5"/>
      <c r="E101" s="5"/>
      <c r="F101" s="5"/>
      <c r="G101" s="5"/>
      <c r="H101" s="5"/>
      <c r="I101" s="5"/>
    </row>
    <row r="102" spans="1:9" x14ac:dyDescent="0.25">
      <c r="A102" s="90"/>
      <c r="B102" s="2" t="s">
        <v>12</v>
      </c>
      <c r="C102" s="5"/>
      <c r="D102" s="5">
        <v>15</v>
      </c>
      <c r="E102" s="5">
        <v>1.1000000000000001</v>
      </c>
      <c r="F102" s="5">
        <v>0.1</v>
      </c>
      <c r="G102" s="5">
        <v>7.4</v>
      </c>
      <c r="H102" s="5">
        <v>35.1</v>
      </c>
      <c r="I102" s="5">
        <v>573</v>
      </c>
    </row>
    <row r="103" spans="1:9" x14ac:dyDescent="0.25">
      <c r="A103" s="115"/>
      <c r="B103" s="36" t="s">
        <v>12</v>
      </c>
      <c r="C103" s="39">
        <v>15</v>
      </c>
      <c r="D103" s="5"/>
      <c r="E103" s="5"/>
      <c r="F103" s="5"/>
      <c r="G103" s="5"/>
      <c r="H103" s="5"/>
      <c r="I103" s="5"/>
    </row>
    <row r="104" spans="1:9" x14ac:dyDescent="0.25">
      <c r="A104" s="5" t="s">
        <v>37</v>
      </c>
      <c r="B104" s="2"/>
      <c r="C104" s="5"/>
      <c r="D104" s="4">
        <f>SUM(D88:D102)</f>
        <v>680</v>
      </c>
      <c r="E104" s="4">
        <f t="shared" ref="E104:H104" si="1">SUM(E88:E102)</f>
        <v>2.42</v>
      </c>
      <c r="F104" s="4">
        <f t="shared" si="1"/>
        <v>21.2</v>
      </c>
      <c r="G104" s="4">
        <f t="shared" si="1"/>
        <v>78.900000000000006</v>
      </c>
      <c r="H104" s="4">
        <f t="shared" si="1"/>
        <v>635.79999999999995</v>
      </c>
      <c r="I104" s="5"/>
    </row>
    <row r="105" spans="1:9" x14ac:dyDescent="0.25">
      <c r="A105" s="6" t="s">
        <v>22</v>
      </c>
      <c r="B105" s="2"/>
      <c r="C105" s="5"/>
      <c r="D105" s="5"/>
      <c r="E105" s="5"/>
      <c r="F105" s="5"/>
      <c r="G105" s="5"/>
      <c r="H105" s="5"/>
      <c r="I105" s="5"/>
    </row>
    <row r="106" spans="1:9" x14ac:dyDescent="0.25">
      <c r="A106" s="89" t="s">
        <v>34</v>
      </c>
      <c r="B106" s="64" t="s">
        <v>112</v>
      </c>
      <c r="C106" s="49"/>
      <c r="D106" s="46">
        <v>70</v>
      </c>
      <c r="E106" s="46">
        <v>0.49</v>
      </c>
      <c r="F106" s="46">
        <v>7.0000000000000007E-2</v>
      </c>
      <c r="G106" s="46">
        <v>1.3</v>
      </c>
      <c r="H106" s="46">
        <v>7.7</v>
      </c>
      <c r="I106" s="46">
        <v>148</v>
      </c>
    </row>
    <row r="107" spans="1:9" x14ac:dyDescent="0.25">
      <c r="A107" s="101"/>
      <c r="B107" s="48" t="s">
        <v>146</v>
      </c>
      <c r="C107" s="49">
        <v>70</v>
      </c>
      <c r="D107" s="46"/>
      <c r="E107" s="46"/>
      <c r="F107" s="46"/>
      <c r="G107" s="46"/>
      <c r="H107" s="46"/>
      <c r="I107" s="46"/>
    </row>
    <row r="108" spans="1:9" x14ac:dyDescent="0.25">
      <c r="A108" s="101"/>
      <c r="B108" s="48" t="s">
        <v>160</v>
      </c>
      <c r="C108" s="49">
        <v>0.1</v>
      </c>
      <c r="D108" s="46"/>
      <c r="E108" s="46"/>
      <c r="F108" s="46"/>
      <c r="G108" s="46"/>
      <c r="H108" s="46"/>
      <c r="I108" s="46"/>
    </row>
    <row r="109" spans="1:9" ht="15" customHeight="1" x14ac:dyDescent="0.25">
      <c r="A109" s="101"/>
      <c r="B109" s="2" t="s">
        <v>99</v>
      </c>
      <c r="C109" s="5"/>
      <c r="D109" s="5">
        <v>65</v>
      </c>
      <c r="E109" s="5">
        <v>10.4</v>
      </c>
      <c r="F109" s="5">
        <v>7.5</v>
      </c>
      <c r="G109" s="5">
        <v>3.9</v>
      </c>
      <c r="H109" s="5">
        <v>124.8</v>
      </c>
      <c r="I109" s="5">
        <v>345</v>
      </c>
    </row>
    <row r="110" spans="1:9" ht="15" customHeight="1" x14ac:dyDescent="0.25">
      <c r="A110" s="101"/>
      <c r="B110" s="48" t="s">
        <v>162</v>
      </c>
      <c r="C110" s="49">
        <v>46.8</v>
      </c>
      <c r="D110" s="46"/>
      <c r="E110" s="46"/>
      <c r="F110" s="46"/>
      <c r="G110" s="46"/>
      <c r="H110" s="46"/>
      <c r="I110" s="46"/>
    </row>
    <row r="111" spans="1:9" ht="15" customHeight="1" x14ac:dyDescent="0.25">
      <c r="A111" s="101"/>
      <c r="B111" s="48" t="s">
        <v>168</v>
      </c>
      <c r="C111" s="49">
        <v>23.4</v>
      </c>
      <c r="D111" s="46"/>
      <c r="E111" s="46"/>
      <c r="F111" s="46"/>
      <c r="G111" s="46"/>
      <c r="H111" s="46"/>
      <c r="I111" s="46"/>
    </row>
    <row r="112" spans="1:9" ht="15" customHeight="1" x14ac:dyDescent="0.25">
      <c r="A112" s="101"/>
      <c r="B112" s="48" t="s">
        <v>123</v>
      </c>
      <c r="C112" s="49">
        <v>9.1</v>
      </c>
      <c r="D112" s="46"/>
      <c r="E112" s="46"/>
      <c r="F112" s="46"/>
      <c r="G112" s="46"/>
      <c r="H112" s="46"/>
      <c r="I112" s="46"/>
    </row>
    <row r="113" spans="1:9" ht="15" customHeight="1" x14ac:dyDescent="0.25">
      <c r="A113" s="101"/>
      <c r="B113" s="48" t="s">
        <v>117</v>
      </c>
      <c r="C113" s="49">
        <v>1.3</v>
      </c>
      <c r="D113" s="46"/>
      <c r="E113" s="46"/>
      <c r="F113" s="46"/>
      <c r="G113" s="46"/>
      <c r="H113" s="46"/>
      <c r="I113" s="46"/>
    </row>
    <row r="114" spans="1:9" ht="15" customHeight="1" x14ac:dyDescent="0.25">
      <c r="A114" s="101"/>
      <c r="B114" s="48" t="s">
        <v>160</v>
      </c>
      <c r="C114" s="49">
        <v>0.3</v>
      </c>
      <c r="D114" s="46"/>
      <c r="E114" s="46"/>
      <c r="F114" s="46"/>
      <c r="G114" s="46"/>
      <c r="H114" s="46"/>
      <c r="I114" s="46"/>
    </row>
    <row r="115" spans="1:9" ht="15" customHeight="1" x14ac:dyDescent="0.25">
      <c r="A115" s="101"/>
      <c r="B115" s="64" t="s">
        <v>108</v>
      </c>
      <c r="C115" s="49"/>
      <c r="D115" s="46">
        <v>150</v>
      </c>
      <c r="E115" s="46">
        <v>6.5</v>
      </c>
      <c r="F115" s="46">
        <v>6.2</v>
      </c>
      <c r="G115" s="46">
        <v>36.9</v>
      </c>
      <c r="H115" s="46">
        <v>228.6</v>
      </c>
      <c r="I115" s="46">
        <v>206</v>
      </c>
    </row>
    <row r="116" spans="1:9" ht="15" customHeight="1" x14ac:dyDescent="0.25">
      <c r="A116" s="101"/>
      <c r="B116" s="48" t="s">
        <v>139</v>
      </c>
      <c r="C116" s="49">
        <v>57.8</v>
      </c>
      <c r="D116" s="46"/>
      <c r="E116" s="46"/>
      <c r="F116" s="46"/>
      <c r="G116" s="46"/>
      <c r="H116" s="46"/>
      <c r="I116" s="46"/>
    </row>
    <row r="117" spans="1:9" ht="15" customHeight="1" x14ac:dyDescent="0.25">
      <c r="A117" s="101"/>
      <c r="B117" s="48" t="s">
        <v>118</v>
      </c>
      <c r="C117" s="49">
        <v>0.3</v>
      </c>
      <c r="D117" s="46"/>
      <c r="E117" s="46"/>
      <c r="F117" s="46"/>
      <c r="G117" s="46"/>
      <c r="H117" s="46"/>
      <c r="I117" s="46"/>
    </row>
    <row r="118" spans="1:9" ht="15" customHeight="1" x14ac:dyDescent="0.25">
      <c r="A118" s="101"/>
      <c r="B118" s="48" t="s">
        <v>119</v>
      </c>
      <c r="C118" s="49">
        <v>5.7</v>
      </c>
      <c r="D118" s="46"/>
      <c r="E118" s="46"/>
      <c r="F118" s="46"/>
      <c r="G118" s="46"/>
      <c r="H118" s="46"/>
      <c r="I118" s="46"/>
    </row>
    <row r="119" spans="1:9" ht="15" customHeight="1" x14ac:dyDescent="0.25">
      <c r="A119" s="101"/>
      <c r="B119" s="14" t="s">
        <v>20</v>
      </c>
      <c r="C119" s="17"/>
      <c r="D119" s="5">
        <v>200</v>
      </c>
      <c r="E119" s="5">
        <v>0.3</v>
      </c>
      <c r="F119" s="5">
        <v>0.1</v>
      </c>
      <c r="G119" s="5">
        <v>9.5</v>
      </c>
      <c r="H119" s="5">
        <v>40</v>
      </c>
      <c r="I119" s="5">
        <v>459</v>
      </c>
    </row>
    <row r="120" spans="1:9" ht="15" customHeight="1" x14ac:dyDescent="0.25">
      <c r="A120" s="101"/>
      <c r="B120" s="36" t="s">
        <v>136</v>
      </c>
      <c r="C120" s="39">
        <v>1</v>
      </c>
      <c r="D120" s="46"/>
      <c r="E120" s="46"/>
      <c r="F120" s="46"/>
      <c r="G120" s="46"/>
      <c r="H120" s="46"/>
      <c r="I120" s="46"/>
    </row>
    <row r="121" spans="1:9" ht="15" customHeight="1" x14ac:dyDescent="0.25">
      <c r="A121" s="101"/>
      <c r="B121" s="36" t="s">
        <v>126</v>
      </c>
      <c r="C121" s="39">
        <v>10</v>
      </c>
      <c r="D121" s="46"/>
      <c r="E121" s="46"/>
      <c r="F121" s="46"/>
      <c r="G121" s="46"/>
      <c r="H121" s="46"/>
      <c r="I121" s="46"/>
    </row>
    <row r="122" spans="1:9" ht="15" customHeight="1" x14ac:dyDescent="0.25">
      <c r="A122" s="101"/>
      <c r="B122" s="51" t="s">
        <v>169</v>
      </c>
      <c r="C122" s="52">
        <v>7.2</v>
      </c>
      <c r="D122" s="46"/>
      <c r="E122" s="46"/>
      <c r="F122" s="46"/>
      <c r="G122" s="46"/>
      <c r="H122" s="46"/>
      <c r="I122" s="46"/>
    </row>
    <row r="123" spans="1:9" ht="15" customHeight="1" x14ac:dyDescent="0.25">
      <c r="A123" s="101"/>
      <c r="B123" s="64" t="s">
        <v>98</v>
      </c>
      <c r="C123" s="49"/>
      <c r="D123" s="46">
        <v>10</v>
      </c>
      <c r="E123" s="46">
        <v>0.01</v>
      </c>
      <c r="F123" s="46">
        <v>3</v>
      </c>
      <c r="G123" s="46">
        <v>0</v>
      </c>
      <c r="H123" s="46">
        <v>35.799999999999997</v>
      </c>
      <c r="I123" s="46" t="s">
        <v>106</v>
      </c>
    </row>
    <row r="124" spans="1:9" ht="15" customHeight="1" x14ac:dyDescent="0.25">
      <c r="A124" s="101"/>
      <c r="B124" s="48" t="s">
        <v>98</v>
      </c>
      <c r="C124" s="49">
        <v>10</v>
      </c>
      <c r="D124" s="46"/>
      <c r="E124" s="46"/>
      <c r="F124" s="46"/>
      <c r="G124" s="46"/>
      <c r="H124" s="46"/>
      <c r="I124" s="46"/>
    </row>
    <row r="125" spans="1:9" ht="15" customHeight="1" x14ac:dyDescent="0.25">
      <c r="A125" s="101"/>
      <c r="B125" s="64" t="s">
        <v>13</v>
      </c>
      <c r="C125" s="49"/>
      <c r="D125" s="46">
        <v>20</v>
      </c>
      <c r="E125" s="46">
        <v>1.6</v>
      </c>
      <c r="F125" s="46">
        <v>0.3</v>
      </c>
      <c r="G125" s="46">
        <v>8</v>
      </c>
      <c r="H125" s="46">
        <v>41.2</v>
      </c>
      <c r="I125" s="46">
        <v>574</v>
      </c>
    </row>
    <row r="126" spans="1:9" ht="15" customHeight="1" x14ac:dyDescent="0.25">
      <c r="A126" s="101"/>
      <c r="B126" s="48" t="s">
        <v>122</v>
      </c>
      <c r="C126" s="49">
        <v>20</v>
      </c>
      <c r="D126" s="46"/>
      <c r="E126" s="46"/>
      <c r="F126" s="46"/>
      <c r="G126" s="46"/>
      <c r="H126" s="46"/>
      <c r="I126" s="46"/>
    </row>
    <row r="127" spans="1:9" ht="15" customHeight="1" x14ac:dyDescent="0.25">
      <c r="A127" s="101"/>
      <c r="B127" s="64" t="s">
        <v>12</v>
      </c>
      <c r="C127" s="49"/>
      <c r="D127" s="46">
        <v>35</v>
      </c>
      <c r="E127" s="46">
        <v>2.7</v>
      </c>
      <c r="F127" s="46">
        <v>0.3</v>
      </c>
      <c r="G127" s="46">
        <v>17.2</v>
      </c>
      <c r="H127" s="46">
        <v>81.900000000000006</v>
      </c>
      <c r="I127" s="46">
        <v>573</v>
      </c>
    </row>
    <row r="128" spans="1:9" x14ac:dyDescent="0.25">
      <c r="A128" s="102"/>
      <c r="B128" s="48" t="s">
        <v>12</v>
      </c>
      <c r="C128" s="49">
        <v>35</v>
      </c>
      <c r="D128" s="46"/>
      <c r="E128" s="46"/>
      <c r="F128" s="46"/>
      <c r="G128" s="46"/>
      <c r="H128" s="46"/>
      <c r="I128" s="46"/>
    </row>
    <row r="129" spans="1:9" x14ac:dyDescent="0.25">
      <c r="A129" s="5" t="s">
        <v>37</v>
      </c>
      <c r="B129" s="2"/>
      <c r="C129" s="5"/>
      <c r="D129" s="42">
        <f>SUM(D106:D128)</f>
        <v>550</v>
      </c>
      <c r="E129" s="42">
        <f t="shared" ref="E129:H129" si="2">SUM(E106:E128)</f>
        <v>22.000000000000004</v>
      </c>
      <c r="F129" s="42">
        <f t="shared" si="2"/>
        <v>17.47</v>
      </c>
      <c r="G129" s="42">
        <f t="shared" si="2"/>
        <v>76.8</v>
      </c>
      <c r="H129" s="42">
        <f t="shared" si="2"/>
        <v>560</v>
      </c>
      <c r="I129" s="5"/>
    </row>
    <row r="130" spans="1:9" x14ac:dyDescent="0.25">
      <c r="A130" s="3" t="s">
        <v>23</v>
      </c>
      <c r="B130" s="2"/>
      <c r="C130" s="5"/>
      <c r="D130" s="7">
        <f>(D40+D62+D86+D104+D129)/5</f>
        <v>580.4</v>
      </c>
      <c r="E130" s="7">
        <f>(E40+E62+E86+E104+E129)/5</f>
        <v>21.071999999999999</v>
      </c>
      <c r="F130" s="7">
        <f>(F40+F62+F86+F104+F129)/5</f>
        <v>20.754000000000001</v>
      </c>
      <c r="G130" s="7">
        <f>(G40+G62+G86+G104+G129)/5</f>
        <v>74.463999999999999</v>
      </c>
      <c r="H130" s="7">
        <f>(H40+H62+H86+H104+H129)/5</f>
        <v>592.13000000000011</v>
      </c>
      <c r="I130" s="5"/>
    </row>
    <row r="131" spans="1:9" x14ac:dyDescent="0.25">
      <c r="A131" s="9" t="s">
        <v>24</v>
      </c>
      <c r="B131" s="2"/>
      <c r="C131" s="5"/>
      <c r="D131" s="5"/>
      <c r="E131" s="5"/>
      <c r="F131" s="5"/>
      <c r="G131" s="5"/>
      <c r="H131" s="5"/>
      <c r="I131" s="5"/>
    </row>
    <row r="132" spans="1:9" x14ac:dyDescent="0.25">
      <c r="A132" s="117" t="s">
        <v>34</v>
      </c>
      <c r="B132" s="64" t="s">
        <v>104</v>
      </c>
      <c r="C132" s="49"/>
      <c r="D132" s="46">
        <v>70</v>
      </c>
      <c r="E132" s="46">
        <v>0.01</v>
      </c>
      <c r="F132" s="46">
        <v>1.8</v>
      </c>
      <c r="G132" s="46">
        <v>1.5</v>
      </c>
      <c r="H132" s="46">
        <v>23.6</v>
      </c>
      <c r="I132" s="46" t="s">
        <v>106</v>
      </c>
    </row>
    <row r="133" spans="1:9" x14ac:dyDescent="0.25">
      <c r="A133" s="118"/>
      <c r="B133" s="47" t="s">
        <v>104</v>
      </c>
      <c r="C133" s="52">
        <v>70</v>
      </c>
      <c r="D133" s="46"/>
      <c r="E133" s="46"/>
      <c r="F133" s="46"/>
      <c r="G133" s="46"/>
      <c r="H133" s="46"/>
      <c r="I133" s="46"/>
    </row>
    <row r="134" spans="1:9" ht="15" customHeight="1" x14ac:dyDescent="0.25">
      <c r="A134" s="101"/>
      <c r="B134" s="65" t="s">
        <v>185</v>
      </c>
      <c r="C134" s="52"/>
      <c r="D134" s="46">
        <v>65</v>
      </c>
      <c r="E134" s="46">
        <v>10</v>
      </c>
      <c r="F134" s="46">
        <v>7.2</v>
      </c>
      <c r="G134" s="46">
        <v>8.6</v>
      </c>
      <c r="H134" s="46">
        <v>138.5</v>
      </c>
      <c r="I134" s="46">
        <v>347</v>
      </c>
    </row>
    <row r="135" spans="1:9" ht="15" customHeight="1" x14ac:dyDescent="0.25">
      <c r="A135" s="101"/>
      <c r="B135" s="48" t="s">
        <v>180</v>
      </c>
      <c r="C135" s="52">
        <v>26</v>
      </c>
      <c r="D135" s="46"/>
      <c r="E135" s="46"/>
      <c r="F135" s="46"/>
      <c r="G135" s="46"/>
      <c r="H135" s="46"/>
      <c r="I135" s="46"/>
    </row>
    <row r="136" spans="1:9" ht="15" customHeight="1" x14ac:dyDescent="0.25">
      <c r="A136" s="101"/>
      <c r="B136" s="51" t="s">
        <v>114</v>
      </c>
      <c r="C136" s="52">
        <v>24.7</v>
      </c>
      <c r="D136" s="46"/>
      <c r="E136" s="46"/>
      <c r="F136" s="46"/>
      <c r="G136" s="46"/>
      <c r="H136" s="46"/>
      <c r="I136" s="46"/>
    </row>
    <row r="137" spans="1:9" ht="15" customHeight="1" x14ac:dyDescent="0.25">
      <c r="A137" s="101"/>
      <c r="B137" s="51" t="s">
        <v>115</v>
      </c>
      <c r="C137" s="52">
        <v>13</v>
      </c>
      <c r="D137" s="46"/>
      <c r="E137" s="46"/>
      <c r="F137" s="46"/>
      <c r="G137" s="46"/>
      <c r="H137" s="46"/>
      <c r="I137" s="46"/>
    </row>
    <row r="138" spans="1:9" ht="15" customHeight="1" x14ac:dyDescent="0.25">
      <c r="A138" s="101"/>
      <c r="B138" s="51" t="s">
        <v>123</v>
      </c>
      <c r="C138" s="52">
        <v>11</v>
      </c>
      <c r="D138" s="46"/>
      <c r="E138" s="46"/>
      <c r="F138" s="46"/>
      <c r="G138" s="46"/>
      <c r="H138" s="46"/>
      <c r="I138" s="46"/>
    </row>
    <row r="139" spans="1:9" ht="15" customHeight="1" x14ac:dyDescent="0.25">
      <c r="A139" s="101"/>
      <c r="B139" s="51" t="s">
        <v>124</v>
      </c>
      <c r="C139" s="52">
        <v>6.5</v>
      </c>
      <c r="D139" s="46"/>
      <c r="E139" s="46"/>
      <c r="F139" s="46"/>
      <c r="G139" s="46"/>
      <c r="H139" s="46"/>
      <c r="I139" s="46"/>
    </row>
    <row r="140" spans="1:9" ht="15" customHeight="1" x14ac:dyDescent="0.25">
      <c r="A140" s="101"/>
      <c r="B140" s="51" t="s">
        <v>117</v>
      </c>
      <c r="C140" s="52">
        <v>2.6</v>
      </c>
      <c r="D140" s="46"/>
      <c r="E140" s="46"/>
      <c r="F140" s="46"/>
      <c r="G140" s="46"/>
      <c r="H140" s="46"/>
      <c r="I140" s="46"/>
    </row>
    <row r="141" spans="1:9" ht="15" customHeight="1" x14ac:dyDescent="0.25">
      <c r="A141" s="101"/>
      <c r="B141" s="51" t="s">
        <v>160</v>
      </c>
      <c r="C141" s="52">
        <v>0.3</v>
      </c>
      <c r="D141" s="46"/>
      <c r="E141" s="46"/>
      <c r="F141" s="46"/>
      <c r="G141" s="46"/>
      <c r="H141" s="46"/>
      <c r="I141" s="46"/>
    </row>
    <row r="142" spans="1:9" ht="15" customHeight="1" x14ac:dyDescent="0.25">
      <c r="A142" s="101"/>
      <c r="B142" s="66" t="s">
        <v>70</v>
      </c>
      <c r="C142" s="52"/>
      <c r="D142" s="46">
        <v>5</v>
      </c>
      <c r="E142" s="46">
        <v>0.04</v>
      </c>
      <c r="F142" s="46">
        <v>3.6</v>
      </c>
      <c r="G142" s="46">
        <v>7.0000000000000007E-2</v>
      </c>
      <c r="H142" s="46">
        <v>33.049999999999997</v>
      </c>
      <c r="I142" s="46">
        <v>79</v>
      </c>
    </row>
    <row r="143" spans="1:9" ht="15" customHeight="1" x14ac:dyDescent="0.25">
      <c r="A143" s="101"/>
      <c r="B143" s="51" t="s">
        <v>119</v>
      </c>
      <c r="C143" s="52">
        <v>5</v>
      </c>
      <c r="D143" s="46"/>
      <c r="E143" s="46"/>
      <c r="F143" s="46"/>
      <c r="G143" s="46"/>
      <c r="H143" s="46"/>
      <c r="I143" s="46"/>
    </row>
    <row r="144" spans="1:9" ht="15" customHeight="1" x14ac:dyDescent="0.25">
      <c r="A144" s="101"/>
      <c r="B144" s="64" t="s">
        <v>186</v>
      </c>
      <c r="C144" s="49"/>
      <c r="D144" s="46">
        <v>150</v>
      </c>
      <c r="E144" s="46">
        <v>6.5</v>
      </c>
      <c r="F144" s="46">
        <v>6.2</v>
      </c>
      <c r="G144" s="46">
        <v>36.9</v>
      </c>
      <c r="H144" s="46">
        <v>228.6</v>
      </c>
      <c r="I144" s="46">
        <v>202</v>
      </c>
    </row>
    <row r="145" spans="1:9" ht="15" customHeight="1" x14ac:dyDescent="0.25">
      <c r="A145" s="101"/>
      <c r="B145" s="48" t="s">
        <v>141</v>
      </c>
      <c r="C145" s="49">
        <v>68.7</v>
      </c>
      <c r="D145" s="46"/>
      <c r="E145" s="46"/>
      <c r="F145" s="46"/>
      <c r="G145" s="46"/>
      <c r="H145" s="46"/>
      <c r="I145" s="46"/>
    </row>
    <row r="146" spans="1:9" ht="15" customHeight="1" x14ac:dyDescent="0.25">
      <c r="A146" s="101"/>
      <c r="B146" s="48" t="s">
        <v>118</v>
      </c>
      <c r="C146" s="49">
        <v>0.3</v>
      </c>
      <c r="D146" s="46"/>
      <c r="E146" s="46"/>
      <c r="F146" s="46"/>
      <c r="G146" s="46"/>
      <c r="H146" s="46"/>
      <c r="I146" s="46"/>
    </row>
    <row r="147" spans="1:9" ht="15" customHeight="1" x14ac:dyDescent="0.25">
      <c r="A147" s="101"/>
      <c r="B147" s="48" t="s">
        <v>119</v>
      </c>
      <c r="C147" s="49">
        <v>5.7</v>
      </c>
      <c r="D147" s="46"/>
      <c r="E147" s="46"/>
      <c r="F147" s="46"/>
      <c r="G147" s="46"/>
      <c r="H147" s="46"/>
      <c r="I147" s="46"/>
    </row>
    <row r="148" spans="1:9" ht="15" customHeight="1" x14ac:dyDescent="0.25">
      <c r="A148" s="101"/>
      <c r="B148" s="2" t="s">
        <v>18</v>
      </c>
      <c r="C148" s="5"/>
      <c r="D148" s="5">
        <v>200</v>
      </c>
      <c r="E148" s="5">
        <v>1</v>
      </c>
      <c r="F148" s="5">
        <v>0.2</v>
      </c>
      <c r="G148" s="5">
        <v>20.2</v>
      </c>
      <c r="H148" s="5">
        <v>86</v>
      </c>
      <c r="I148" s="5">
        <v>501</v>
      </c>
    </row>
    <row r="149" spans="1:9" ht="15" customHeight="1" x14ac:dyDescent="0.25">
      <c r="A149" s="101"/>
      <c r="B149" s="48" t="s">
        <v>121</v>
      </c>
      <c r="C149" s="49">
        <v>200</v>
      </c>
      <c r="D149" s="46"/>
      <c r="E149" s="46"/>
      <c r="F149" s="46"/>
      <c r="G149" s="46"/>
      <c r="H149" s="46"/>
      <c r="I149" s="46"/>
    </row>
    <row r="150" spans="1:9" ht="15" customHeight="1" x14ac:dyDescent="0.25">
      <c r="A150" s="101"/>
      <c r="B150" s="64" t="s">
        <v>13</v>
      </c>
      <c r="C150" s="49"/>
      <c r="D150" s="46">
        <v>30</v>
      </c>
      <c r="E150" s="46">
        <v>2.4</v>
      </c>
      <c r="F150" s="46">
        <v>0.5</v>
      </c>
      <c r="G150" s="46">
        <v>12</v>
      </c>
      <c r="H150" s="46">
        <v>61.8</v>
      </c>
      <c r="I150" s="46">
        <v>574</v>
      </c>
    </row>
    <row r="151" spans="1:9" ht="15" customHeight="1" x14ac:dyDescent="0.25">
      <c r="A151" s="101"/>
      <c r="B151" s="48" t="s">
        <v>122</v>
      </c>
      <c r="C151" s="49">
        <v>30</v>
      </c>
      <c r="D151" s="46"/>
      <c r="E151" s="46"/>
      <c r="F151" s="46"/>
      <c r="G151" s="46"/>
      <c r="H151" s="46"/>
      <c r="I151" s="46"/>
    </row>
    <row r="152" spans="1:9" ht="15" customHeight="1" x14ac:dyDescent="0.25">
      <c r="A152" s="101"/>
      <c r="B152" s="64" t="s">
        <v>12</v>
      </c>
      <c r="C152" s="49"/>
      <c r="D152" s="46">
        <v>30</v>
      </c>
      <c r="E152" s="46">
        <v>2.2999999999999998</v>
      </c>
      <c r="F152" s="46">
        <v>0.2</v>
      </c>
      <c r="G152" s="46">
        <v>14.8</v>
      </c>
      <c r="H152" s="46">
        <v>70.2</v>
      </c>
      <c r="I152" s="46">
        <v>573</v>
      </c>
    </row>
    <row r="153" spans="1:9" ht="15" customHeight="1" x14ac:dyDescent="0.25">
      <c r="A153" s="102"/>
      <c r="B153" s="48" t="s">
        <v>12</v>
      </c>
      <c r="C153" s="49">
        <v>30</v>
      </c>
      <c r="D153" s="46"/>
      <c r="E153" s="46"/>
      <c r="F153" s="46"/>
      <c r="G153" s="46"/>
      <c r="H153" s="46"/>
      <c r="I153" s="46"/>
    </row>
    <row r="154" spans="1:9" x14ac:dyDescent="0.25">
      <c r="A154" s="5" t="s">
        <v>37</v>
      </c>
      <c r="B154" s="2"/>
      <c r="C154" s="5"/>
      <c r="D154" s="4">
        <f>SUM(D132:D152)</f>
        <v>550</v>
      </c>
      <c r="E154" s="4">
        <f t="shared" ref="E154:H154" si="3">SUM(E132:E152)</f>
        <v>22.249999999999996</v>
      </c>
      <c r="F154" s="4">
        <f t="shared" si="3"/>
        <v>19.7</v>
      </c>
      <c r="G154" s="4">
        <f t="shared" si="3"/>
        <v>94.07</v>
      </c>
      <c r="H154" s="4">
        <f t="shared" si="3"/>
        <v>641.75</v>
      </c>
      <c r="I154" s="5"/>
    </row>
    <row r="155" spans="1:9" x14ac:dyDescent="0.25">
      <c r="A155" s="6" t="s">
        <v>25</v>
      </c>
      <c r="B155" s="2"/>
      <c r="C155" s="5"/>
      <c r="D155" s="5"/>
      <c r="E155" s="5"/>
      <c r="F155" s="5"/>
      <c r="G155" s="5"/>
      <c r="H155" s="5"/>
      <c r="I155" s="5"/>
    </row>
    <row r="156" spans="1:9" x14ac:dyDescent="0.25">
      <c r="A156" s="114" t="s">
        <v>34</v>
      </c>
      <c r="B156" s="65" t="s">
        <v>187</v>
      </c>
      <c r="C156" s="52"/>
      <c r="D156" s="46">
        <v>70</v>
      </c>
      <c r="E156" s="46">
        <v>9</v>
      </c>
      <c r="F156" s="46">
        <v>1.1000000000000001</v>
      </c>
      <c r="G156" s="46">
        <v>7</v>
      </c>
      <c r="H156" s="46">
        <v>74</v>
      </c>
      <c r="I156" s="46">
        <v>307</v>
      </c>
    </row>
    <row r="157" spans="1:9" x14ac:dyDescent="0.25">
      <c r="A157" s="90"/>
      <c r="B157" s="51" t="s">
        <v>142</v>
      </c>
      <c r="C157" s="52">
        <v>50</v>
      </c>
      <c r="D157" s="46"/>
      <c r="E157" s="46"/>
      <c r="F157" s="46"/>
      <c r="G157" s="46"/>
      <c r="H157" s="46"/>
      <c r="I157" s="46"/>
    </row>
    <row r="158" spans="1:9" x14ac:dyDescent="0.25">
      <c r="A158" s="90"/>
      <c r="B158" s="51" t="s">
        <v>115</v>
      </c>
      <c r="C158" s="52">
        <v>19</v>
      </c>
      <c r="D158" s="46"/>
      <c r="E158" s="46"/>
      <c r="F158" s="46"/>
      <c r="G158" s="46"/>
      <c r="H158" s="46"/>
      <c r="I158" s="46"/>
    </row>
    <row r="159" spans="1:9" x14ac:dyDescent="0.25">
      <c r="A159" s="90"/>
      <c r="B159" s="51" t="s">
        <v>123</v>
      </c>
      <c r="C159" s="52">
        <v>14</v>
      </c>
      <c r="D159" s="46"/>
      <c r="E159" s="46"/>
      <c r="F159" s="46"/>
      <c r="G159" s="46"/>
      <c r="H159" s="46"/>
      <c r="I159" s="46"/>
    </row>
    <row r="160" spans="1:9" x14ac:dyDescent="0.25">
      <c r="A160" s="90"/>
      <c r="B160" s="51" t="s">
        <v>119</v>
      </c>
      <c r="C160" s="52">
        <v>1</v>
      </c>
      <c r="D160" s="46"/>
      <c r="E160" s="46"/>
      <c r="F160" s="46"/>
      <c r="G160" s="46"/>
      <c r="H160" s="46"/>
      <c r="I160" s="46"/>
    </row>
    <row r="161" spans="1:9" x14ac:dyDescent="0.25">
      <c r="A161" s="90"/>
      <c r="B161" s="51" t="s">
        <v>117</v>
      </c>
      <c r="C161" s="52">
        <v>2</v>
      </c>
      <c r="D161" s="46"/>
      <c r="E161" s="46"/>
      <c r="F161" s="46"/>
      <c r="G161" s="46"/>
      <c r="H161" s="46"/>
      <c r="I161" s="46"/>
    </row>
    <row r="162" spans="1:9" x14ac:dyDescent="0.25">
      <c r="A162" s="90"/>
      <c r="B162" s="51" t="s">
        <v>118</v>
      </c>
      <c r="C162" s="52">
        <v>0.4</v>
      </c>
      <c r="D162" s="46"/>
      <c r="E162" s="46"/>
      <c r="F162" s="46"/>
      <c r="G162" s="46"/>
      <c r="H162" s="46"/>
      <c r="I162" s="46"/>
    </row>
    <row r="163" spans="1:9" x14ac:dyDescent="0.25">
      <c r="A163" s="90"/>
      <c r="B163" s="64" t="s">
        <v>15</v>
      </c>
      <c r="C163" s="49"/>
      <c r="D163" s="46">
        <v>200</v>
      </c>
      <c r="E163" s="46">
        <v>5.5</v>
      </c>
      <c r="F163" s="46">
        <v>8</v>
      </c>
      <c r="G163" s="46">
        <v>11.6</v>
      </c>
      <c r="H163" s="46">
        <v>140</v>
      </c>
      <c r="I163" s="46">
        <v>377</v>
      </c>
    </row>
    <row r="164" spans="1:9" x14ac:dyDescent="0.25">
      <c r="A164" s="90"/>
      <c r="B164" s="48" t="s">
        <v>125</v>
      </c>
      <c r="C164" s="49">
        <v>162</v>
      </c>
      <c r="D164" s="46"/>
      <c r="E164" s="46"/>
      <c r="F164" s="46"/>
      <c r="G164" s="46"/>
      <c r="H164" s="46"/>
      <c r="I164" s="46"/>
    </row>
    <row r="165" spans="1:9" x14ac:dyDescent="0.25">
      <c r="A165" s="90"/>
      <c r="B165" s="48" t="s">
        <v>115</v>
      </c>
      <c r="C165" s="49">
        <v>30</v>
      </c>
      <c r="D165" s="46"/>
      <c r="E165" s="46"/>
      <c r="F165" s="46"/>
      <c r="G165" s="46"/>
      <c r="H165" s="46"/>
      <c r="I165" s="46"/>
    </row>
    <row r="166" spans="1:9" x14ac:dyDescent="0.25">
      <c r="A166" s="90"/>
      <c r="B166" s="48" t="s">
        <v>119</v>
      </c>
      <c r="C166" s="49">
        <v>9</v>
      </c>
      <c r="D166" s="46"/>
      <c r="E166" s="46"/>
      <c r="F166" s="46"/>
      <c r="G166" s="46"/>
      <c r="H166" s="46"/>
      <c r="I166" s="46"/>
    </row>
    <row r="167" spans="1:9" x14ac:dyDescent="0.25">
      <c r="A167" s="90"/>
      <c r="B167" s="48" t="s">
        <v>160</v>
      </c>
      <c r="C167" s="49">
        <v>0.4</v>
      </c>
      <c r="D167" s="46"/>
      <c r="E167" s="46"/>
      <c r="F167" s="46"/>
      <c r="G167" s="46"/>
      <c r="H167" s="46"/>
      <c r="I167" s="46"/>
    </row>
    <row r="168" spans="1:9" x14ac:dyDescent="0.25">
      <c r="A168" s="90"/>
      <c r="B168" s="14" t="s">
        <v>31</v>
      </c>
      <c r="C168" s="17"/>
      <c r="D168" s="5">
        <v>200</v>
      </c>
      <c r="E168" s="5">
        <v>0.6</v>
      </c>
      <c r="F168" s="5">
        <v>0.1</v>
      </c>
      <c r="G168" s="5">
        <v>20.100000000000001</v>
      </c>
      <c r="H168" s="5">
        <v>84</v>
      </c>
      <c r="I168" s="5">
        <v>495</v>
      </c>
    </row>
    <row r="169" spans="1:9" x14ac:dyDescent="0.25">
      <c r="A169" s="90"/>
      <c r="B169" s="41" t="s">
        <v>165</v>
      </c>
      <c r="C169" s="40">
        <v>20</v>
      </c>
      <c r="D169" s="46"/>
      <c r="E169" s="46"/>
      <c r="F169" s="46"/>
      <c r="G169" s="46"/>
      <c r="H169" s="46"/>
      <c r="I169" s="46"/>
    </row>
    <row r="170" spans="1:9" x14ac:dyDescent="0.25">
      <c r="A170" s="90"/>
      <c r="B170" s="41" t="s">
        <v>126</v>
      </c>
      <c r="C170" s="40">
        <v>10</v>
      </c>
      <c r="D170" s="46"/>
      <c r="E170" s="46"/>
      <c r="F170" s="46"/>
      <c r="G170" s="46"/>
      <c r="H170" s="46"/>
      <c r="I170" s="46"/>
    </row>
    <row r="171" spans="1:9" x14ac:dyDescent="0.25">
      <c r="A171" s="90"/>
      <c r="B171" s="41" t="s">
        <v>166</v>
      </c>
      <c r="C171" s="40">
        <v>10</v>
      </c>
      <c r="D171" s="46"/>
      <c r="E171" s="46"/>
      <c r="F171" s="46"/>
      <c r="G171" s="46"/>
      <c r="H171" s="46"/>
      <c r="I171" s="46"/>
    </row>
    <row r="172" spans="1:9" x14ac:dyDescent="0.25">
      <c r="A172" s="90"/>
      <c r="B172" s="12" t="s">
        <v>33</v>
      </c>
      <c r="C172" s="5"/>
      <c r="D172" s="13">
        <v>200</v>
      </c>
      <c r="E172" s="13">
        <v>0.8</v>
      </c>
      <c r="F172" s="13">
        <v>0.8</v>
      </c>
      <c r="G172" s="13">
        <v>19.600000000000001</v>
      </c>
      <c r="H172" s="13">
        <v>88</v>
      </c>
      <c r="I172" s="13">
        <v>82</v>
      </c>
    </row>
    <row r="173" spans="1:9" x14ac:dyDescent="0.25">
      <c r="A173" s="90"/>
      <c r="B173" s="48" t="s">
        <v>128</v>
      </c>
      <c r="C173" s="49">
        <v>200</v>
      </c>
      <c r="D173" s="46"/>
      <c r="E173" s="46"/>
      <c r="F173" s="46"/>
      <c r="G173" s="46"/>
      <c r="H173" s="46"/>
      <c r="I173" s="46"/>
    </row>
    <row r="174" spans="1:9" x14ac:dyDescent="0.25">
      <c r="A174" s="90"/>
      <c r="B174" s="2" t="s">
        <v>13</v>
      </c>
      <c r="C174" s="5"/>
      <c r="D174" s="5">
        <v>30</v>
      </c>
      <c r="E174" s="5">
        <v>2.4</v>
      </c>
      <c r="F174" s="5">
        <v>0.5</v>
      </c>
      <c r="G174" s="5">
        <v>12</v>
      </c>
      <c r="H174" s="5">
        <v>61.8</v>
      </c>
      <c r="I174" s="5">
        <v>574</v>
      </c>
    </row>
    <row r="175" spans="1:9" x14ac:dyDescent="0.25">
      <c r="A175" s="90"/>
      <c r="B175" s="48" t="s">
        <v>13</v>
      </c>
      <c r="C175" s="49">
        <v>30</v>
      </c>
      <c r="D175" s="46"/>
      <c r="E175" s="46"/>
      <c r="F175" s="46"/>
      <c r="G175" s="46"/>
      <c r="H175" s="46"/>
      <c r="I175" s="46"/>
    </row>
    <row r="176" spans="1:9" x14ac:dyDescent="0.25">
      <c r="A176" s="90"/>
      <c r="B176" s="2" t="s">
        <v>12</v>
      </c>
      <c r="C176" s="5"/>
      <c r="D176" s="5">
        <v>30</v>
      </c>
      <c r="E176" s="5">
        <v>2.2999999999999998</v>
      </c>
      <c r="F176" s="5">
        <v>0.2</v>
      </c>
      <c r="G176" s="5">
        <v>14.8</v>
      </c>
      <c r="H176" s="5">
        <v>70.2</v>
      </c>
      <c r="I176" s="5">
        <v>573</v>
      </c>
    </row>
    <row r="177" spans="1:9" x14ac:dyDescent="0.25">
      <c r="A177" s="115"/>
      <c r="B177" s="48" t="s">
        <v>12</v>
      </c>
      <c r="C177" s="49">
        <v>30</v>
      </c>
      <c r="D177" s="46"/>
      <c r="E177" s="46"/>
      <c r="F177" s="46"/>
      <c r="G177" s="46"/>
      <c r="H177" s="46"/>
      <c r="I177" s="46"/>
    </row>
    <row r="178" spans="1:9" x14ac:dyDescent="0.25">
      <c r="A178" s="5" t="s">
        <v>37</v>
      </c>
      <c r="B178" s="2"/>
      <c r="C178" s="5"/>
      <c r="D178" s="4">
        <f>SUM(D156:D176)</f>
        <v>730</v>
      </c>
      <c r="E178" s="4">
        <f>SUM(E156:E176)</f>
        <v>20.6</v>
      </c>
      <c r="F178" s="4">
        <f>SUM(F156:F176)</f>
        <v>10.7</v>
      </c>
      <c r="G178" s="4">
        <f>SUM(G156:G176)</f>
        <v>85.100000000000009</v>
      </c>
      <c r="H178" s="4">
        <f>SUM(H156:H176)</f>
        <v>518</v>
      </c>
      <c r="I178" s="5"/>
    </row>
    <row r="179" spans="1:9" x14ac:dyDescent="0.25">
      <c r="A179" s="6" t="s">
        <v>26</v>
      </c>
      <c r="B179" s="2"/>
      <c r="C179" s="5"/>
      <c r="D179" s="5"/>
      <c r="E179" s="5"/>
      <c r="F179" s="5"/>
      <c r="G179" s="5"/>
      <c r="H179" s="5"/>
      <c r="I179" s="5"/>
    </row>
    <row r="180" spans="1:9" x14ac:dyDescent="0.25">
      <c r="A180" s="99" t="s">
        <v>34</v>
      </c>
      <c r="B180" s="64" t="s">
        <v>112</v>
      </c>
      <c r="C180" s="49"/>
      <c r="D180" s="46">
        <v>70</v>
      </c>
      <c r="E180" s="46">
        <v>0.49</v>
      </c>
      <c r="F180" s="46">
        <v>7.0000000000000007E-2</v>
      </c>
      <c r="G180" s="46">
        <v>1.3</v>
      </c>
      <c r="H180" s="46">
        <v>7.7</v>
      </c>
      <c r="I180" s="46">
        <v>148</v>
      </c>
    </row>
    <row r="181" spans="1:9" x14ac:dyDescent="0.25">
      <c r="A181" s="101"/>
      <c r="B181" s="48" t="s">
        <v>146</v>
      </c>
      <c r="C181" s="49">
        <v>70</v>
      </c>
      <c r="D181" s="46"/>
      <c r="E181" s="46"/>
      <c r="F181" s="46"/>
      <c r="G181" s="46"/>
      <c r="H181" s="46"/>
      <c r="I181" s="46"/>
    </row>
    <row r="182" spans="1:9" x14ac:dyDescent="0.25">
      <c r="A182" s="101"/>
      <c r="B182" s="48" t="s">
        <v>160</v>
      </c>
      <c r="C182" s="49">
        <v>0.1</v>
      </c>
      <c r="D182" s="46"/>
      <c r="E182" s="46"/>
      <c r="F182" s="46"/>
      <c r="G182" s="46"/>
      <c r="H182" s="46"/>
      <c r="I182" s="46"/>
    </row>
    <row r="183" spans="1:9" ht="17.25" customHeight="1" x14ac:dyDescent="0.25">
      <c r="A183" s="101"/>
      <c r="B183" s="15" t="s">
        <v>100</v>
      </c>
      <c r="C183" s="45"/>
      <c r="D183" s="5">
        <v>80</v>
      </c>
      <c r="E183" s="5">
        <v>15.6</v>
      </c>
      <c r="F183" s="5">
        <v>7.5</v>
      </c>
      <c r="G183" s="5">
        <v>6.1</v>
      </c>
      <c r="H183" s="5">
        <v>154.4</v>
      </c>
      <c r="I183" s="5">
        <v>356</v>
      </c>
    </row>
    <row r="184" spans="1:9" ht="15" customHeight="1" x14ac:dyDescent="0.25">
      <c r="A184" s="101"/>
      <c r="B184" s="54" t="s">
        <v>170</v>
      </c>
      <c r="C184" s="53">
        <v>100</v>
      </c>
      <c r="D184" s="46"/>
      <c r="E184" s="46"/>
      <c r="F184" s="46"/>
      <c r="G184" s="46"/>
      <c r="H184" s="46"/>
      <c r="I184" s="46"/>
    </row>
    <row r="185" spans="1:9" ht="15" customHeight="1" x14ac:dyDescent="0.25">
      <c r="A185" s="101"/>
      <c r="B185" s="54" t="s">
        <v>117</v>
      </c>
      <c r="C185" s="55">
        <v>4</v>
      </c>
      <c r="D185" s="46"/>
      <c r="E185" s="46"/>
      <c r="F185" s="46"/>
      <c r="G185" s="46"/>
      <c r="H185" s="46"/>
      <c r="I185" s="46"/>
    </row>
    <row r="186" spans="1:9" ht="15" customHeight="1" x14ac:dyDescent="0.25">
      <c r="A186" s="101"/>
      <c r="B186" s="54" t="s">
        <v>160</v>
      </c>
      <c r="C186" s="53">
        <v>0.6</v>
      </c>
      <c r="D186" s="46"/>
      <c r="E186" s="46"/>
      <c r="F186" s="46"/>
      <c r="G186" s="46"/>
      <c r="H186" s="46"/>
      <c r="I186" s="46"/>
    </row>
    <row r="187" spans="1:9" ht="15" customHeight="1" x14ac:dyDescent="0.25">
      <c r="A187" s="101"/>
      <c r="B187" s="54" t="s">
        <v>144</v>
      </c>
      <c r="C187" s="55">
        <v>20</v>
      </c>
      <c r="D187" s="46"/>
      <c r="E187" s="46"/>
      <c r="F187" s="46"/>
      <c r="G187" s="46"/>
      <c r="H187" s="46"/>
      <c r="I187" s="46"/>
    </row>
    <row r="188" spans="1:9" ht="15" customHeight="1" x14ac:dyDescent="0.25">
      <c r="A188" s="101"/>
      <c r="B188" s="54" t="s">
        <v>119</v>
      </c>
      <c r="C188" s="55">
        <v>1</v>
      </c>
      <c r="D188" s="46"/>
      <c r="E188" s="46"/>
      <c r="F188" s="46"/>
      <c r="G188" s="46"/>
      <c r="H188" s="46"/>
      <c r="I188" s="46"/>
    </row>
    <row r="189" spans="1:9" ht="15" customHeight="1" x14ac:dyDescent="0.25">
      <c r="A189" s="101"/>
      <c r="B189" s="54" t="s">
        <v>131</v>
      </c>
      <c r="C189" s="55">
        <v>1</v>
      </c>
      <c r="D189" s="46"/>
      <c r="E189" s="46"/>
      <c r="F189" s="46"/>
      <c r="G189" s="46"/>
      <c r="H189" s="46"/>
      <c r="I189" s="46"/>
    </row>
    <row r="190" spans="1:9" ht="15" customHeight="1" x14ac:dyDescent="0.25">
      <c r="A190" s="101"/>
      <c r="B190" s="2" t="s">
        <v>35</v>
      </c>
      <c r="C190" s="5"/>
      <c r="D190" s="17">
        <v>150</v>
      </c>
      <c r="E190" s="5">
        <v>5.6</v>
      </c>
      <c r="F190" s="5">
        <v>5</v>
      </c>
      <c r="G190" s="5">
        <v>29.6</v>
      </c>
      <c r="H190" s="5">
        <v>184.5</v>
      </c>
      <c r="I190" s="5">
        <v>256</v>
      </c>
    </row>
    <row r="191" spans="1:9" ht="15" customHeight="1" x14ac:dyDescent="0.25">
      <c r="A191" s="101"/>
      <c r="B191" s="36" t="s">
        <v>161</v>
      </c>
      <c r="C191" s="39">
        <v>51</v>
      </c>
      <c r="D191" s="50"/>
      <c r="E191" s="46"/>
      <c r="F191" s="46"/>
      <c r="G191" s="46"/>
      <c r="H191" s="46"/>
      <c r="I191" s="46"/>
    </row>
    <row r="192" spans="1:9" ht="15" customHeight="1" x14ac:dyDescent="0.25">
      <c r="A192" s="101"/>
      <c r="B192" s="36" t="s">
        <v>119</v>
      </c>
      <c r="C192" s="39">
        <v>6</v>
      </c>
      <c r="D192" s="50"/>
      <c r="E192" s="46"/>
      <c r="F192" s="46"/>
      <c r="G192" s="46"/>
      <c r="H192" s="46"/>
      <c r="I192" s="46"/>
    </row>
    <row r="193" spans="1:9" ht="15" customHeight="1" x14ac:dyDescent="0.25">
      <c r="A193" s="101"/>
      <c r="B193" s="36" t="s">
        <v>160</v>
      </c>
      <c r="C193" s="39">
        <v>1.5</v>
      </c>
      <c r="D193" s="50"/>
      <c r="E193" s="46"/>
      <c r="F193" s="46"/>
      <c r="G193" s="46"/>
      <c r="H193" s="46"/>
      <c r="I193" s="46"/>
    </row>
    <row r="194" spans="1:9" ht="15" customHeight="1" x14ac:dyDescent="0.25">
      <c r="A194" s="101"/>
      <c r="B194" s="64" t="s">
        <v>188</v>
      </c>
      <c r="C194" s="5"/>
      <c r="D194" s="17">
        <v>200</v>
      </c>
      <c r="E194" s="5">
        <v>0.1</v>
      </c>
      <c r="F194" s="5">
        <v>0.04</v>
      </c>
      <c r="G194" s="5">
        <v>9.9</v>
      </c>
      <c r="H194" s="5">
        <v>41</v>
      </c>
      <c r="I194" s="5">
        <v>497</v>
      </c>
    </row>
    <row r="195" spans="1:9" ht="15" customHeight="1" x14ac:dyDescent="0.25">
      <c r="A195" s="101"/>
      <c r="B195" s="48" t="s">
        <v>145</v>
      </c>
      <c r="C195" s="49">
        <v>22</v>
      </c>
      <c r="D195" s="50"/>
      <c r="E195" s="46"/>
      <c r="F195" s="46"/>
      <c r="G195" s="46"/>
      <c r="H195" s="46"/>
      <c r="I195" s="46"/>
    </row>
    <row r="196" spans="1:9" ht="15" customHeight="1" x14ac:dyDescent="0.25">
      <c r="A196" s="101"/>
      <c r="B196" s="48" t="s">
        <v>126</v>
      </c>
      <c r="C196" s="49">
        <v>10</v>
      </c>
      <c r="D196" s="50"/>
      <c r="E196" s="46"/>
      <c r="F196" s="46"/>
      <c r="G196" s="46"/>
      <c r="H196" s="46"/>
      <c r="I196" s="46"/>
    </row>
    <row r="197" spans="1:9" ht="15" customHeight="1" x14ac:dyDescent="0.25">
      <c r="A197" s="101"/>
      <c r="B197" s="64" t="s">
        <v>13</v>
      </c>
      <c r="C197" s="49"/>
      <c r="D197" s="46">
        <v>15</v>
      </c>
      <c r="E197" s="46">
        <v>1.2</v>
      </c>
      <c r="F197" s="46">
        <v>0.2</v>
      </c>
      <c r="G197" s="46">
        <v>6</v>
      </c>
      <c r="H197" s="46">
        <v>30.9</v>
      </c>
      <c r="I197" s="46">
        <v>574</v>
      </c>
    </row>
    <row r="198" spans="1:9" ht="15" customHeight="1" x14ac:dyDescent="0.25">
      <c r="A198" s="101"/>
      <c r="B198" s="48" t="s">
        <v>122</v>
      </c>
      <c r="C198" s="49">
        <v>15</v>
      </c>
      <c r="D198" s="46"/>
      <c r="E198" s="46"/>
      <c r="F198" s="46"/>
      <c r="G198" s="46"/>
      <c r="H198" s="46"/>
      <c r="I198" s="46"/>
    </row>
    <row r="199" spans="1:9" ht="15" customHeight="1" x14ac:dyDescent="0.25">
      <c r="A199" s="101"/>
      <c r="B199" s="64" t="s">
        <v>12</v>
      </c>
      <c r="C199" s="49"/>
      <c r="D199" s="46">
        <v>30</v>
      </c>
      <c r="E199" s="46">
        <v>2.2999999999999998</v>
      </c>
      <c r="F199" s="46">
        <v>0.2</v>
      </c>
      <c r="G199" s="46">
        <v>14.8</v>
      </c>
      <c r="H199" s="46">
        <v>70.2</v>
      </c>
      <c r="I199" s="46">
        <v>573</v>
      </c>
    </row>
    <row r="200" spans="1:9" ht="15" customHeight="1" x14ac:dyDescent="0.25">
      <c r="A200" s="101"/>
      <c r="B200" s="48" t="s">
        <v>12</v>
      </c>
      <c r="C200" s="49">
        <v>30</v>
      </c>
      <c r="D200" s="46"/>
      <c r="E200" s="46"/>
      <c r="F200" s="46"/>
      <c r="G200" s="46"/>
      <c r="H200" s="46"/>
      <c r="I200" s="46"/>
    </row>
    <row r="201" spans="1:9" ht="15" customHeight="1" x14ac:dyDescent="0.25">
      <c r="A201" s="101"/>
      <c r="B201" s="64" t="s">
        <v>98</v>
      </c>
      <c r="C201" s="49"/>
      <c r="D201" s="46">
        <v>10</v>
      </c>
      <c r="E201" s="46">
        <v>0.01</v>
      </c>
      <c r="F201" s="46">
        <v>3</v>
      </c>
      <c r="G201" s="46">
        <v>0</v>
      </c>
      <c r="H201" s="46">
        <v>35.799999999999997</v>
      </c>
      <c r="I201" s="46" t="s">
        <v>106</v>
      </c>
    </row>
    <row r="202" spans="1:9" x14ac:dyDescent="0.25">
      <c r="A202" s="102"/>
      <c r="B202" s="48" t="s">
        <v>98</v>
      </c>
      <c r="C202" s="49">
        <v>10</v>
      </c>
      <c r="D202" s="46"/>
      <c r="E202" s="46"/>
      <c r="F202" s="46"/>
      <c r="G202" s="46"/>
      <c r="H202" s="46"/>
      <c r="I202" s="46"/>
    </row>
    <row r="203" spans="1:9" x14ac:dyDescent="0.25">
      <c r="A203" s="5" t="s">
        <v>37</v>
      </c>
      <c r="B203" s="2"/>
      <c r="C203" s="5"/>
      <c r="D203" s="4">
        <f>SUM(D180:D202)</f>
        <v>555</v>
      </c>
      <c r="E203" s="4">
        <f t="shared" ref="E203:H203" si="4">SUM(E180:E202)</f>
        <v>25.3</v>
      </c>
      <c r="F203" s="4">
        <f t="shared" si="4"/>
        <v>16.009999999999998</v>
      </c>
      <c r="G203" s="4">
        <f t="shared" si="4"/>
        <v>67.7</v>
      </c>
      <c r="H203" s="4">
        <f t="shared" si="4"/>
        <v>524.5</v>
      </c>
      <c r="I203" s="5"/>
    </row>
    <row r="204" spans="1:9" x14ac:dyDescent="0.25">
      <c r="A204" s="6" t="s">
        <v>27</v>
      </c>
      <c r="B204" s="2"/>
      <c r="C204" s="5"/>
      <c r="D204" s="5"/>
      <c r="E204" s="5"/>
      <c r="F204" s="5"/>
      <c r="G204" s="5"/>
      <c r="H204" s="5"/>
      <c r="I204" s="5"/>
    </row>
    <row r="205" spans="1:9" x14ac:dyDescent="0.25">
      <c r="A205" s="116" t="s">
        <v>34</v>
      </c>
      <c r="B205" s="64" t="s">
        <v>112</v>
      </c>
      <c r="C205" s="49"/>
      <c r="D205" s="46">
        <v>100</v>
      </c>
      <c r="E205" s="46">
        <v>0.7</v>
      </c>
      <c r="F205" s="46">
        <v>0.1</v>
      </c>
      <c r="G205" s="46">
        <v>1.9</v>
      </c>
      <c r="H205" s="46">
        <v>11</v>
      </c>
      <c r="I205" s="46">
        <v>148</v>
      </c>
    </row>
    <row r="206" spans="1:9" x14ac:dyDescent="0.25">
      <c r="A206" s="100"/>
      <c r="B206" s="48" t="s">
        <v>146</v>
      </c>
      <c r="C206" s="49">
        <v>100</v>
      </c>
      <c r="D206" s="46"/>
      <c r="E206" s="46"/>
      <c r="F206" s="46"/>
      <c r="G206" s="46"/>
      <c r="H206" s="46"/>
      <c r="I206" s="46"/>
    </row>
    <row r="207" spans="1:9" x14ac:dyDescent="0.25">
      <c r="A207" s="100"/>
      <c r="B207" s="48" t="s">
        <v>160</v>
      </c>
      <c r="C207" s="49">
        <v>0.2</v>
      </c>
      <c r="D207" s="46"/>
      <c r="E207" s="46"/>
      <c r="F207" s="46"/>
      <c r="G207" s="46"/>
      <c r="H207" s="46"/>
      <c r="I207" s="46"/>
    </row>
    <row r="208" spans="1:9" x14ac:dyDescent="0.25">
      <c r="A208" s="100"/>
      <c r="B208" s="14" t="s">
        <v>95</v>
      </c>
      <c r="C208" s="17"/>
      <c r="D208" s="17">
        <v>250</v>
      </c>
      <c r="E208" s="5">
        <v>20.399999999999999</v>
      </c>
      <c r="F208" s="5">
        <v>22.8</v>
      </c>
      <c r="G208" s="5">
        <v>43.3</v>
      </c>
      <c r="H208" s="5">
        <v>460</v>
      </c>
      <c r="I208" s="5">
        <v>330</v>
      </c>
    </row>
    <row r="209" spans="1:9" x14ac:dyDescent="0.25">
      <c r="A209" s="100"/>
      <c r="B209" s="51" t="s">
        <v>162</v>
      </c>
      <c r="C209" s="52">
        <v>91</v>
      </c>
      <c r="D209" s="50"/>
      <c r="E209" s="46"/>
      <c r="F209" s="46"/>
      <c r="G209" s="46"/>
      <c r="H209" s="46"/>
      <c r="I209" s="46"/>
    </row>
    <row r="210" spans="1:9" x14ac:dyDescent="0.25">
      <c r="A210" s="100"/>
      <c r="B210" s="51" t="s">
        <v>132</v>
      </c>
      <c r="C210" s="52">
        <v>69</v>
      </c>
      <c r="D210" s="50"/>
      <c r="E210" s="46"/>
      <c r="F210" s="46"/>
      <c r="G210" s="46"/>
      <c r="H210" s="46"/>
      <c r="I210" s="46"/>
    </row>
    <row r="211" spans="1:9" x14ac:dyDescent="0.25">
      <c r="A211" s="100"/>
      <c r="B211" s="51" t="s">
        <v>147</v>
      </c>
      <c r="C211" s="52">
        <v>22</v>
      </c>
      <c r="D211" s="50"/>
      <c r="E211" s="46"/>
      <c r="F211" s="46"/>
      <c r="G211" s="46"/>
      <c r="H211" s="46"/>
      <c r="I211" s="46"/>
    </row>
    <row r="212" spans="1:9" x14ac:dyDescent="0.25">
      <c r="A212" s="100"/>
      <c r="B212" s="51" t="s">
        <v>167</v>
      </c>
      <c r="C212" s="52">
        <v>5</v>
      </c>
      <c r="D212" s="50"/>
      <c r="E212" s="46"/>
      <c r="F212" s="46"/>
      <c r="G212" s="46"/>
      <c r="H212" s="46"/>
      <c r="I212" s="46"/>
    </row>
    <row r="213" spans="1:9" x14ac:dyDescent="0.25">
      <c r="A213" s="100"/>
      <c r="B213" s="51" t="s">
        <v>130</v>
      </c>
      <c r="C213" s="52">
        <v>6.5</v>
      </c>
      <c r="D213" s="50"/>
      <c r="E213" s="46"/>
      <c r="F213" s="46"/>
      <c r="G213" s="46"/>
      <c r="H213" s="46"/>
      <c r="I213" s="46"/>
    </row>
    <row r="214" spans="1:9" x14ac:dyDescent="0.25">
      <c r="A214" s="100"/>
      <c r="B214" s="51" t="s">
        <v>117</v>
      </c>
      <c r="C214" s="52">
        <v>10</v>
      </c>
      <c r="D214" s="50"/>
      <c r="E214" s="46"/>
      <c r="F214" s="46"/>
      <c r="G214" s="46"/>
      <c r="H214" s="46"/>
      <c r="I214" s="46"/>
    </row>
    <row r="215" spans="1:9" x14ac:dyDescent="0.25">
      <c r="A215" s="100"/>
      <c r="B215" s="51" t="s">
        <v>160</v>
      </c>
      <c r="C215" s="52">
        <v>1</v>
      </c>
      <c r="D215" s="50"/>
      <c r="E215" s="46"/>
      <c r="F215" s="46"/>
      <c r="G215" s="46"/>
      <c r="H215" s="46"/>
      <c r="I215" s="46"/>
    </row>
    <row r="216" spans="1:9" x14ac:dyDescent="0.25">
      <c r="A216" s="100"/>
      <c r="B216" s="64" t="s">
        <v>103</v>
      </c>
      <c r="C216" s="49"/>
      <c r="D216" s="46">
        <v>200</v>
      </c>
      <c r="E216" s="46">
        <v>0.01</v>
      </c>
      <c r="F216" s="46">
        <v>2.5</v>
      </c>
      <c r="G216" s="46">
        <v>13.6</v>
      </c>
      <c r="H216" s="46">
        <v>88</v>
      </c>
      <c r="I216" s="46" t="s">
        <v>183</v>
      </c>
    </row>
    <row r="217" spans="1:9" x14ac:dyDescent="0.25">
      <c r="A217" s="100"/>
      <c r="B217" s="48" t="s">
        <v>115</v>
      </c>
      <c r="C217" s="49">
        <v>160</v>
      </c>
      <c r="D217" s="46"/>
      <c r="E217" s="46"/>
      <c r="F217" s="46"/>
      <c r="G217" s="46"/>
      <c r="H217" s="46"/>
      <c r="I217" s="46"/>
    </row>
    <row r="218" spans="1:9" x14ac:dyDescent="0.25">
      <c r="A218" s="100"/>
      <c r="B218" s="48" t="s">
        <v>126</v>
      </c>
      <c r="C218" s="49">
        <v>7</v>
      </c>
      <c r="D218" s="46"/>
      <c r="E218" s="46"/>
      <c r="F218" s="46"/>
      <c r="G218" s="46"/>
      <c r="H218" s="46"/>
      <c r="I218" s="46"/>
    </row>
    <row r="219" spans="1:9" x14ac:dyDescent="0.25">
      <c r="A219" s="100"/>
      <c r="B219" s="48" t="s">
        <v>149</v>
      </c>
      <c r="C219" s="49">
        <v>2.4</v>
      </c>
      <c r="D219" s="46"/>
      <c r="E219" s="46"/>
      <c r="F219" s="46"/>
      <c r="G219" s="46"/>
      <c r="H219" s="46"/>
      <c r="I219" s="46"/>
    </row>
    <row r="220" spans="1:9" x14ac:dyDescent="0.25">
      <c r="A220" s="100"/>
      <c r="B220" s="64" t="s">
        <v>13</v>
      </c>
      <c r="C220" s="49"/>
      <c r="D220" s="46">
        <v>15</v>
      </c>
      <c r="E220" s="46">
        <v>1.2</v>
      </c>
      <c r="F220" s="46">
        <v>0.2</v>
      </c>
      <c r="G220" s="46">
        <v>6</v>
      </c>
      <c r="H220" s="46">
        <v>30.9</v>
      </c>
      <c r="I220" s="46">
        <v>574</v>
      </c>
    </row>
    <row r="221" spans="1:9" x14ac:dyDescent="0.25">
      <c r="A221" s="100"/>
      <c r="B221" s="48" t="s">
        <v>122</v>
      </c>
      <c r="C221" s="49">
        <v>15</v>
      </c>
      <c r="D221" s="46"/>
      <c r="E221" s="46"/>
      <c r="F221" s="46"/>
      <c r="G221" s="46"/>
      <c r="H221" s="46"/>
      <c r="I221" s="46"/>
    </row>
    <row r="222" spans="1:9" x14ac:dyDescent="0.25">
      <c r="A222" s="100"/>
      <c r="B222" s="64" t="s">
        <v>12</v>
      </c>
      <c r="C222" s="49"/>
      <c r="D222" s="46">
        <v>40</v>
      </c>
      <c r="E222" s="46">
        <v>3</v>
      </c>
      <c r="F222" s="46">
        <v>0.3</v>
      </c>
      <c r="G222" s="46">
        <v>19.7</v>
      </c>
      <c r="H222" s="46">
        <v>93.6</v>
      </c>
      <c r="I222" s="46">
        <v>573</v>
      </c>
    </row>
    <row r="223" spans="1:9" x14ac:dyDescent="0.25">
      <c r="A223" s="115"/>
      <c r="B223" s="48" t="s">
        <v>12</v>
      </c>
      <c r="C223" s="49">
        <v>40</v>
      </c>
      <c r="D223" s="46"/>
      <c r="E223" s="46"/>
      <c r="F223" s="46"/>
      <c r="G223" s="46"/>
      <c r="H223" s="46"/>
      <c r="I223" s="46"/>
    </row>
    <row r="224" spans="1:9" x14ac:dyDescent="0.25">
      <c r="A224" s="5" t="s">
        <v>37</v>
      </c>
      <c r="B224" s="2"/>
      <c r="C224" s="5"/>
      <c r="D224" s="4">
        <f>SUM(D205:D222)</f>
        <v>605</v>
      </c>
      <c r="E224" s="4">
        <f t="shared" ref="E224:H224" si="5">SUM(E205:E222)</f>
        <v>25.31</v>
      </c>
      <c r="F224" s="4">
        <f t="shared" si="5"/>
        <v>25.900000000000002</v>
      </c>
      <c r="G224" s="4">
        <f t="shared" si="5"/>
        <v>84.5</v>
      </c>
      <c r="H224" s="4">
        <f t="shared" si="5"/>
        <v>683.5</v>
      </c>
      <c r="I224" s="5"/>
    </row>
    <row r="225" spans="1:9" x14ac:dyDescent="0.25">
      <c r="A225" s="6" t="s">
        <v>28</v>
      </c>
      <c r="B225" s="2"/>
      <c r="C225" s="5"/>
      <c r="D225" s="5"/>
      <c r="E225" s="5"/>
      <c r="F225" s="5"/>
      <c r="G225" s="5"/>
      <c r="H225" s="5"/>
      <c r="I225" s="5"/>
    </row>
    <row r="226" spans="1:9" x14ac:dyDescent="0.25">
      <c r="A226" s="116" t="s">
        <v>34</v>
      </c>
      <c r="B226" s="65" t="s">
        <v>189</v>
      </c>
      <c r="C226" s="52"/>
      <c r="D226" s="46" t="s">
        <v>190</v>
      </c>
      <c r="E226" s="46">
        <v>21</v>
      </c>
      <c r="F226" s="46">
        <v>12.3</v>
      </c>
      <c r="G226" s="46">
        <v>39.5</v>
      </c>
      <c r="H226" s="46">
        <v>353.9</v>
      </c>
      <c r="I226" s="46" t="s">
        <v>191</v>
      </c>
    </row>
    <row r="227" spans="1:9" x14ac:dyDescent="0.25">
      <c r="A227" s="100"/>
      <c r="B227" s="51" t="s">
        <v>151</v>
      </c>
      <c r="C227" s="52">
        <v>105.8</v>
      </c>
      <c r="D227" s="50"/>
      <c r="E227" s="46"/>
      <c r="F227" s="46"/>
      <c r="G227" s="46"/>
      <c r="H227" s="46"/>
      <c r="I227" s="46"/>
    </row>
    <row r="228" spans="1:9" x14ac:dyDescent="0.25">
      <c r="A228" s="100"/>
      <c r="B228" s="51" t="s">
        <v>126</v>
      </c>
      <c r="C228" s="52">
        <v>6.9</v>
      </c>
      <c r="D228" s="50"/>
      <c r="E228" s="46"/>
      <c r="F228" s="46"/>
      <c r="G228" s="46"/>
      <c r="H228" s="46"/>
      <c r="I228" s="46"/>
    </row>
    <row r="229" spans="1:9" x14ac:dyDescent="0.25">
      <c r="A229" s="100"/>
      <c r="B229" s="51" t="s">
        <v>152</v>
      </c>
      <c r="C229" s="52">
        <v>6.9</v>
      </c>
      <c r="D229" s="50"/>
      <c r="E229" s="46"/>
      <c r="F229" s="46"/>
      <c r="G229" s="46"/>
      <c r="H229" s="46"/>
      <c r="I229" s="46"/>
    </row>
    <row r="230" spans="1:9" x14ac:dyDescent="0.25">
      <c r="A230" s="100"/>
      <c r="B230" s="51" t="s">
        <v>137</v>
      </c>
      <c r="C230" s="52">
        <v>4.5999999999999996</v>
      </c>
      <c r="D230" s="50"/>
      <c r="E230" s="46"/>
      <c r="F230" s="46"/>
      <c r="G230" s="46"/>
      <c r="H230" s="46"/>
      <c r="I230" s="46"/>
    </row>
    <row r="231" spans="1:9" x14ac:dyDescent="0.25">
      <c r="A231" s="100"/>
      <c r="B231" s="51" t="s">
        <v>144</v>
      </c>
      <c r="C231" s="52">
        <v>3.45</v>
      </c>
      <c r="D231" s="50"/>
      <c r="E231" s="46"/>
      <c r="F231" s="46"/>
      <c r="G231" s="46"/>
      <c r="H231" s="46"/>
      <c r="I231" s="46"/>
    </row>
    <row r="232" spans="1:9" x14ac:dyDescent="0.25">
      <c r="A232" s="100"/>
      <c r="B232" s="51" t="s">
        <v>124</v>
      </c>
      <c r="C232" s="52">
        <v>4.5999999999999996</v>
      </c>
      <c r="D232" s="50"/>
      <c r="E232" s="46"/>
      <c r="F232" s="46"/>
      <c r="G232" s="46"/>
      <c r="H232" s="46"/>
      <c r="I232" s="46"/>
    </row>
    <row r="233" spans="1:9" x14ac:dyDescent="0.25">
      <c r="A233" s="100"/>
      <c r="B233" s="51" t="s">
        <v>119</v>
      </c>
      <c r="C233" s="52">
        <v>3.45</v>
      </c>
      <c r="D233" s="50"/>
      <c r="E233" s="46"/>
      <c r="F233" s="46"/>
      <c r="G233" s="46"/>
      <c r="H233" s="46"/>
      <c r="I233" s="46"/>
    </row>
    <row r="234" spans="1:9" x14ac:dyDescent="0.25">
      <c r="A234" s="100"/>
      <c r="B234" s="51" t="s">
        <v>117</v>
      </c>
      <c r="C234" s="52">
        <v>2.2999999999999998</v>
      </c>
      <c r="D234" s="50"/>
      <c r="E234" s="46"/>
      <c r="F234" s="46"/>
      <c r="G234" s="46"/>
      <c r="H234" s="46"/>
      <c r="I234" s="46"/>
    </row>
    <row r="235" spans="1:9" x14ac:dyDescent="0.25">
      <c r="A235" s="100"/>
      <c r="B235" s="51" t="s">
        <v>118</v>
      </c>
      <c r="C235" s="52">
        <v>0.2</v>
      </c>
      <c r="D235" s="50"/>
      <c r="E235" s="46"/>
      <c r="F235" s="46"/>
      <c r="G235" s="46"/>
      <c r="H235" s="46"/>
      <c r="I235" s="46"/>
    </row>
    <row r="236" spans="1:9" x14ac:dyDescent="0.25">
      <c r="A236" s="100"/>
      <c r="B236" s="51" t="s">
        <v>153</v>
      </c>
      <c r="C236" s="52">
        <v>0.01</v>
      </c>
      <c r="D236" s="50"/>
      <c r="E236" s="46"/>
      <c r="F236" s="46"/>
      <c r="G236" s="46"/>
      <c r="H236" s="46"/>
      <c r="I236" s="46"/>
    </row>
    <row r="237" spans="1:9" x14ac:dyDescent="0.25">
      <c r="A237" s="100"/>
      <c r="B237" s="51" t="s">
        <v>150</v>
      </c>
      <c r="C237" s="52">
        <v>40</v>
      </c>
      <c r="D237" s="50"/>
      <c r="E237" s="46"/>
      <c r="F237" s="46"/>
      <c r="G237" s="46"/>
      <c r="H237" s="46"/>
      <c r="I237" s="46"/>
    </row>
    <row r="238" spans="1:9" x14ac:dyDescent="0.25">
      <c r="A238" s="100"/>
      <c r="B238" s="14" t="s">
        <v>36</v>
      </c>
      <c r="C238" s="17"/>
      <c r="D238" s="5">
        <v>50</v>
      </c>
      <c r="E238" s="5">
        <v>4</v>
      </c>
      <c r="F238" s="5">
        <v>1.4</v>
      </c>
      <c r="G238" s="5">
        <v>23.9</v>
      </c>
      <c r="H238" s="5">
        <v>124</v>
      </c>
      <c r="I238" s="5">
        <v>545</v>
      </c>
    </row>
    <row r="239" spans="1:9" x14ac:dyDescent="0.25">
      <c r="A239" s="100"/>
      <c r="B239" s="51" t="s">
        <v>131</v>
      </c>
      <c r="C239" s="52">
        <v>36</v>
      </c>
      <c r="D239" s="46"/>
      <c r="E239" s="46"/>
      <c r="F239" s="46"/>
      <c r="G239" s="46"/>
      <c r="H239" s="46"/>
      <c r="I239" s="46"/>
    </row>
    <row r="240" spans="1:9" x14ac:dyDescent="0.25">
      <c r="A240" s="100"/>
      <c r="B240" s="51" t="s">
        <v>126</v>
      </c>
      <c r="C240" s="52">
        <v>3.7</v>
      </c>
      <c r="D240" s="46"/>
      <c r="E240" s="46"/>
      <c r="F240" s="46"/>
      <c r="G240" s="46"/>
      <c r="H240" s="46"/>
      <c r="I240" s="46"/>
    </row>
    <row r="241" spans="1:9" x14ac:dyDescent="0.25">
      <c r="A241" s="100"/>
      <c r="B241" s="51" t="s">
        <v>119</v>
      </c>
      <c r="C241" s="52">
        <v>2.6</v>
      </c>
      <c r="D241" s="46"/>
      <c r="E241" s="46"/>
      <c r="F241" s="46"/>
      <c r="G241" s="46"/>
      <c r="H241" s="46"/>
      <c r="I241" s="46"/>
    </row>
    <row r="242" spans="1:9" x14ac:dyDescent="0.25">
      <c r="A242" s="100"/>
      <c r="B242" s="51" t="s">
        <v>160</v>
      </c>
      <c r="C242" s="52">
        <v>0.56000000000000005</v>
      </c>
      <c r="D242" s="46"/>
      <c r="E242" s="46"/>
      <c r="F242" s="46"/>
      <c r="G242" s="46"/>
      <c r="H242" s="46"/>
      <c r="I242" s="46"/>
    </row>
    <row r="243" spans="1:9" x14ac:dyDescent="0.25">
      <c r="A243" s="100"/>
      <c r="B243" s="51" t="s">
        <v>154</v>
      </c>
      <c r="C243" s="52">
        <v>0.56000000000000005</v>
      </c>
      <c r="D243" s="46"/>
      <c r="E243" s="46"/>
      <c r="F243" s="46"/>
      <c r="G243" s="46"/>
      <c r="H243" s="46"/>
      <c r="I243" s="46"/>
    </row>
    <row r="244" spans="1:9" x14ac:dyDescent="0.25">
      <c r="A244" s="100"/>
      <c r="B244" s="51" t="s">
        <v>168</v>
      </c>
      <c r="C244" s="52">
        <v>0.5</v>
      </c>
      <c r="D244" s="46"/>
      <c r="E244" s="46"/>
      <c r="F244" s="46"/>
      <c r="G244" s="46"/>
      <c r="H244" s="46"/>
      <c r="I244" s="46"/>
    </row>
    <row r="245" spans="1:9" x14ac:dyDescent="0.25">
      <c r="A245" s="100"/>
      <c r="B245" s="2" t="s">
        <v>16</v>
      </c>
      <c r="C245" s="5"/>
      <c r="D245" s="5">
        <v>200</v>
      </c>
      <c r="E245" s="5">
        <v>0.2</v>
      </c>
      <c r="F245" s="5">
        <v>0.1</v>
      </c>
      <c r="G245" s="5">
        <v>9.3000000000000007</v>
      </c>
      <c r="H245" s="5">
        <v>38</v>
      </c>
      <c r="I245" s="5">
        <v>457</v>
      </c>
    </row>
    <row r="246" spans="1:9" x14ac:dyDescent="0.25">
      <c r="A246" s="100"/>
      <c r="B246" s="36" t="s">
        <v>136</v>
      </c>
      <c r="C246" s="39">
        <v>1</v>
      </c>
      <c r="D246" s="46"/>
      <c r="E246" s="46"/>
      <c r="F246" s="46"/>
      <c r="G246" s="46"/>
      <c r="H246" s="46"/>
      <c r="I246" s="46"/>
    </row>
    <row r="247" spans="1:9" x14ac:dyDescent="0.25">
      <c r="A247" s="100"/>
      <c r="B247" s="36" t="s">
        <v>126</v>
      </c>
      <c r="C247" s="39">
        <v>10</v>
      </c>
      <c r="D247" s="46"/>
      <c r="E247" s="46"/>
      <c r="F247" s="46"/>
      <c r="G247" s="46"/>
      <c r="H247" s="46"/>
      <c r="I247" s="46"/>
    </row>
    <row r="248" spans="1:9" x14ac:dyDescent="0.25">
      <c r="A248" s="100"/>
      <c r="B248" s="64" t="s">
        <v>33</v>
      </c>
      <c r="C248" s="49"/>
      <c r="D248" s="46">
        <v>150</v>
      </c>
      <c r="E248" s="46">
        <v>7.0000000000000001E-3</v>
      </c>
      <c r="F248" s="46">
        <v>0.3</v>
      </c>
      <c r="G248" s="46">
        <v>14.7</v>
      </c>
      <c r="H248" s="46">
        <v>66</v>
      </c>
      <c r="I248" s="46" t="s">
        <v>106</v>
      </c>
    </row>
    <row r="249" spans="1:9" x14ac:dyDescent="0.25">
      <c r="A249" s="115"/>
      <c r="B249" s="48" t="s">
        <v>33</v>
      </c>
      <c r="C249" s="49">
        <v>150</v>
      </c>
      <c r="D249" s="46"/>
      <c r="E249" s="46"/>
      <c r="F249" s="46"/>
      <c r="G249" s="46"/>
      <c r="H249" s="46"/>
      <c r="I249" s="46"/>
    </row>
    <row r="250" spans="1:9" x14ac:dyDescent="0.25">
      <c r="A250" s="5" t="s">
        <v>37</v>
      </c>
      <c r="B250" s="2"/>
      <c r="C250" s="5"/>
      <c r="D250" s="4">
        <v>555</v>
      </c>
      <c r="E250" s="4">
        <f>SUM(E226:E249)</f>
        <v>25.207000000000001</v>
      </c>
      <c r="F250" s="4">
        <f t="shared" ref="F250:H250" si="6">SUM(F226:F249)</f>
        <v>14.100000000000001</v>
      </c>
      <c r="G250" s="4">
        <f t="shared" si="6"/>
        <v>87.4</v>
      </c>
      <c r="H250" s="4">
        <f t="shared" si="6"/>
        <v>581.9</v>
      </c>
      <c r="I250" s="5"/>
    </row>
    <row r="251" spans="1:9" x14ac:dyDescent="0.25">
      <c r="A251" s="3" t="s">
        <v>29</v>
      </c>
      <c r="B251" s="2"/>
      <c r="C251" s="5"/>
      <c r="D251" s="7">
        <f>(D154+D178+D203+D224+D250)/5</f>
        <v>599</v>
      </c>
      <c r="E251" s="4">
        <f>(E154+E178+E203+E224+E250)/5</f>
        <v>23.7334</v>
      </c>
      <c r="F251" s="4">
        <f>(F154+F178+F203+F224+F250)/5</f>
        <v>17.282</v>
      </c>
      <c r="G251" s="4">
        <f>(G154+G178+G203+G224+G250)/5</f>
        <v>83.753999999999991</v>
      </c>
      <c r="H251" s="4">
        <f>(H154+H178+H203+H224+H250)/5</f>
        <v>589.93000000000006</v>
      </c>
      <c r="I251" s="5"/>
    </row>
    <row r="252" spans="1:9" ht="15.75" x14ac:dyDescent="0.25">
      <c r="A252" s="8" t="s">
        <v>30</v>
      </c>
      <c r="B252" s="2"/>
      <c r="C252" s="5"/>
      <c r="D252" s="10">
        <f>(D251+D130)/2</f>
        <v>589.70000000000005</v>
      </c>
      <c r="E252" s="10">
        <v>20.23</v>
      </c>
      <c r="F252" s="10">
        <f>(F251+F130)/2</f>
        <v>19.018000000000001</v>
      </c>
      <c r="G252" s="10">
        <f>(G251+G130)/2</f>
        <v>79.108999999999995</v>
      </c>
      <c r="H252" s="10">
        <f>(H251+H130)/2</f>
        <v>591.03000000000009</v>
      </c>
      <c r="I252" s="5"/>
    </row>
    <row r="253" spans="1:9" x14ac:dyDescent="0.25">
      <c r="B253" s="11" t="s">
        <v>32</v>
      </c>
      <c r="C253" s="11"/>
      <c r="D253" s="1">
        <v>550</v>
      </c>
      <c r="E253" s="1" t="s">
        <v>155</v>
      </c>
      <c r="F253" s="1" t="s">
        <v>156</v>
      </c>
      <c r="G253" s="1" t="s">
        <v>157</v>
      </c>
      <c r="H253" s="1" t="s">
        <v>158</v>
      </c>
    </row>
    <row r="255" spans="1:9" ht="15" customHeight="1" x14ac:dyDescent="0.25">
      <c r="A255" s="104" t="s">
        <v>107</v>
      </c>
      <c r="B255" s="104"/>
      <c r="C255" s="104"/>
      <c r="D255" s="104"/>
      <c r="E255" s="104"/>
      <c r="F255" s="104"/>
      <c r="G255" s="104"/>
      <c r="H255" s="104"/>
      <c r="I255" s="104"/>
    </row>
    <row r="256" spans="1:9" x14ac:dyDescent="0.25">
      <c r="A256" s="33"/>
      <c r="B256" s="33"/>
      <c r="D256" s="33"/>
      <c r="E256" s="33"/>
      <c r="F256" s="33"/>
      <c r="G256" s="33"/>
      <c r="H256" s="33"/>
      <c r="I256" s="33"/>
    </row>
    <row r="257" spans="1:9" x14ac:dyDescent="0.25">
      <c r="A257" s="105" t="s">
        <v>105</v>
      </c>
      <c r="B257" s="105"/>
      <c r="C257" s="105"/>
      <c r="D257" s="105"/>
      <c r="E257" s="105"/>
      <c r="F257" s="105"/>
      <c r="G257" s="105"/>
      <c r="H257" s="105"/>
      <c r="I257" s="105"/>
    </row>
    <row r="258" spans="1:9" x14ac:dyDescent="0.25">
      <c r="A258" s="105"/>
      <c r="B258" s="105"/>
      <c r="C258" s="105"/>
      <c r="D258" s="105"/>
      <c r="E258" s="105"/>
      <c r="F258" s="105"/>
      <c r="G258" s="105"/>
      <c r="H258" s="105"/>
      <c r="I258" s="105"/>
    </row>
    <row r="259" spans="1:9" x14ac:dyDescent="0.25">
      <c r="A259" s="105"/>
      <c r="B259" s="105"/>
      <c r="C259" s="105"/>
      <c r="D259" s="105"/>
      <c r="E259" s="105"/>
      <c r="F259" s="105"/>
      <c r="G259" s="105"/>
      <c r="H259" s="105"/>
      <c r="I259" s="105"/>
    </row>
  </sheetData>
  <mergeCells count="22">
    <mergeCell ref="A1:I1"/>
    <mergeCell ref="B3:F3"/>
    <mergeCell ref="B4:F4"/>
    <mergeCell ref="A7:A8"/>
    <mergeCell ref="B7:B8"/>
    <mergeCell ref="D7:D8"/>
    <mergeCell ref="E7:G7"/>
    <mergeCell ref="C7:C8"/>
    <mergeCell ref="A132:A153"/>
    <mergeCell ref="H7:H8"/>
    <mergeCell ref="I7:I8"/>
    <mergeCell ref="A42:A61"/>
    <mergeCell ref="A64:A85"/>
    <mergeCell ref="A88:A103"/>
    <mergeCell ref="A10:A39"/>
    <mergeCell ref="A106:A128"/>
    <mergeCell ref="A257:I259"/>
    <mergeCell ref="A255:I255"/>
    <mergeCell ref="A156:A177"/>
    <mergeCell ref="A205:A223"/>
    <mergeCell ref="A226:A249"/>
    <mergeCell ref="A180:A202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38"/>
  <sheetViews>
    <sheetView tabSelected="1" topLeftCell="A4" zoomScaleNormal="100" workbookViewId="0">
      <selection activeCell="J43" sqref="J43"/>
    </sheetView>
  </sheetViews>
  <sheetFormatPr defaultColWidth="9" defaultRowHeight="11.45" customHeight="1" outlineLevelRow="1" x14ac:dyDescent="0.2"/>
  <cols>
    <col min="1" max="1" width="3.85546875" style="18" customWidth="1"/>
    <col min="2" max="2" width="28.85546875" style="18" customWidth="1"/>
    <col min="3" max="3" width="7.85546875" style="18" customWidth="1"/>
    <col min="4" max="12" width="5.7109375" style="43" bestFit="1" customWidth="1"/>
    <col min="13" max="13" width="6.5703125" style="18" customWidth="1"/>
    <col min="14" max="14" width="9.140625" style="18" customWidth="1"/>
    <col min="15" max="15" width="6.5703125" style="20" customWidth="1"/>
    <col min="16" max="16" width="7.28515625" style="18" customWidth="1"/>
    <col min="17" max="16384" width="9" style="21"/>
  </cols>
  <sheetData>
    <row r="1" spans="1:16" s="18" customFormat="1" ht="11.1" customHeight="1" x14ac:dyDescent="0.2">
      <c r="A1" s="110"/>
      <c r="B1" s="110"/>
      <c r="C1" s="110"/>
      <c r="D1" s="110"/>
      <c r="E1" s="110"/>
      <c r="F1" s="110"/>
      <c r="G1" s="110"/>
      <c r="H1" s="43"/>
      <c r="I1" s="43"/>
      <c r="J1" s="43"/>
      <c r="K1" s="44"/>
      <c r="L1" s="43"/>
      <c r="O1" s="20"/>
    </row>
    <row r="2" spans="1:16" s="18" customFormat="1" ht="15.95" customHeight="1" x14ac:dyDescent="0.2">
      <c r="A2" s="111" t="s">
        <v>76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43"/>
      <c r="O2" s="20"/>
    </row>
    <row r="3" spans="1:16" ht="11.1" customHeight="1" x14ac:dyDescent="0.2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6" s="18" customFormat="1" ht="21.95" customHeight="1" x14ac:dyDescent="0.2">
      <c r="A4" s="106" t="s">
        <v>39</v>
      </c>
      <c r="B4" s="106" t="s">
        <v>40</v>
      </c>
      <c r="C4" s="113" t="s">
        <v>93</v>
      </c>
      <c r="D4" s="108" t="s">
        <v>41</v>
      </c>
      <c r="E4" s="108"/>
      <c r="F4" s="108"/>
      <c r="G4" s="108"/>
      <c r="H4" s="108"/>
      <c r="I4" s="108"/>
      <c r="J4" s="108"/>
      <c r="K4" s="108"/>
      <c r="L4" s="108"/>
      <c r="M4" s="108"/>
      <c r="N4" s="106" t="s">
        <v>42</v>
      </c>
      <c r="O4" s="108" t="s">
        <v>43</v>
      </c>
      <c r="P4" s="108"/>
    </row>
    <row r="5" spans="1:16" ht="11.1" customHeight="1" x14ac:dyDescent="0.2">
      <c r="A5" s="107"/>
      <c r="B5" s="107"/>
      <c r="C5" s="107"/>
      <c r="D5" s="81" t="s">
        <v>77</v>
      </c>
      <c r="E5" s="81" t="s">
        <v>78</v>
      </c>
      <c r="F5" s="81" t="s">
        <v>79</v>
      </c>
      <c r="G5" s="81" t="s">
        <v>80</v>
      </c>
      <c r="H5" s="81" t="s">
        <v>81</v>
      </c>
      <c r="I5" s="81" t="s">
        <v>82</v>
      </c>
      <c r="J5" s="81" t="s">
        <v>83</v>
      </c>
      <c r="K5" s="81" t="s">
        <v>84</v>
      </c>
      <c r="L5" s="81" t="s">
        <v>85</v>
      </c>
      <c r="M5" s="82" t="s">
        <v>86</v>
      </c>
      <c r="N5" s="107"/>
      <c r="O5" s="61" t="s">
        <v>44</v>
      </c>
      <c r="P5" s="61" t="s">
        <v>45</v>
      </c>
    </row>
    <row r="6" spans="1:16" ht="12" outlineLevel="1" x14ac:dyDescent="0.2">
      <c r="A6" s="23" t="s">
        <v>46</v>
      </c>
      <c r="B6" s="24" t="s">
        <v>47</v>
      </c>
      <c r="C6" s="25">
        <v>16</v>
      </c>
      <c r="D6" s="52">
        <f>'[1]7-11 лет'!C35</f>
        <v>45</v>
      </c>
      <c r="E6" s="52">
        <f>'[1]7-11 лет'!C57</f>
        <v>25</v>
      </c>
      <c r="F6" s="52">
        <f>'[1]7-11 лет'!C81</f>
        <v>20</v>
      </c>
      <c r="G6" s="52">
        <f>'[1]7-11 лет'!C100</f>
        <v>15</v>
      </c>
      <c r="H6" s="52">
        <f>'[1]7-11 лет'!C125</f>
        <v>20</v>
      </c>
      <c r="I6" s="52">
        <f>'[1]7-11 лет'!C150</f>
        <v>30</v>
      </c>
      <c r="J6" s="52">
        <f>'[1]7-11 лет'!C174</f>
        <v>30</v>
      </c>
      <c r="K6" s="52">
        <f>'[1]7-11 лет'!C197</f>
        <v>15</v>
      </c>
      <c r="L6" s="52">
        <f>'[1]7-11 лет'!C220</f>
        <v>15</v>
      </c>
      <c r="M6" s="23"/>
      <c r="N6" s="23">
        <f>(D6+E6+F6+G6+H6+I6+J6+K6+L6+M6)/10</f>
        <v>21.5</v>
      </c>
      <c r="O6" s="26">
        <f>(N6*100/C6)-100</f>
        <v>34.375</v>
      </c>
      <c r="P6" s="23">
        <f>O6*C6/100</f>
        <v>5.5</v>
      </c>
    </row>
    <row r="7" spans="1:16" ht="11.1" customHeight="1" outlineLevel="1" x14ac:dyDescent="0.2">
      <c r="A7" s="23" t="s">
        <v>48</v>
      </c>
      <c r="B7" s="24" t="s">
        <v>12</v>
      </c>
      <c r="C7" s="25">
        <v>30</v>
      </c>
      <c r="D7" s="52">
        <f>'[1]7-11 лет'!C17+'[1]7-11 лет'!C37</f>
        <v>54.2</v>
      </c>
      <c r="E7" s="52">
        <f>'[1]7-11 лет'!C59</f>
        <v>25</v>
      </c>
      <c r="F7" s="52">
        <f>'[1]7-11 лет'!C83</f>
        <v>25</v>
      </c>
      <c r="G7" s="52">
        <f>'[1]7-11 лет'!C102</f>
        <v>15</v>
      </c>
      <c r="H7" s="52">
        <f>'[1]7-11 лет'!C111+'[1]7-11 лет'!C127</f>
        <v>44.1</v>
      </c>
      <c r="I7" s="52">
        <f>'[1]7-11 лет'!C137+'[1]7-11 лет'!C152+'[1]7-11 лет'!C138</f>
        <v>47.5</v>
      </c>
      <c r="J7" s="52">
        <f>'[1]7-11 лет'!C158+'[1]7-11 лет'!C176</f>
        <v>44</v>
      </c>
      <c r="K7" s="52">
        <f>'[1]7-11 лет'!C199</f>
        <v>30</v>
      </c>
      <c r="L7" s="52">
        <f>'[1]7-11 лет'!C222</f>
        <v>40</v>
      </c>
      <c r="M7" s="23"/>
      <c r="N7" s="23">
        <f t="shared" ref="N7:N32" si="0">(D7+E7+F7+G7+H7+I7+J7+K7+L7+M7)/10</f>
        <v>32.480000000000004</v>
      </c>
      <c r="O7" s="26">
        <f t="shared" ref="O7:O32" si="1">(N7*100/C7)-100</f>
        <v>8.2666666666666799</v>
      </c>
      <c r="P7" s="23">
        <f t="shared" ref="P7:P32" si="2">O7*C7/100</f>
        <v>2.480000000000004</v>
      </c>
    </row>
    <row r="8" spans="1:16" ht="10.5" customHeight="1" outlineLevel="1" x14ac:dyDescent="0.2">
      <c r="A8" s="23" t="s">
        <v>49</v>
      </c>
      <c r="B8" s="24" t="s">
        <v>50</v>
      </c>
      <c r="C8" s="25">
        <v>3</v>
      </c>
      <c r="D8" s="32">
        <f>'[1]7-11 лет'!C31</f>
        <v>1.2</v>
      </c>
      <c r="E8" s="32"/>
      <c r="F8" s="52">
        <f>'[1]7-11 лет'!C67</f>
        <v>3.1</v>
      </c>
      <c r="G8" s="32"/>
      <c r="H8" s="32"/>
      <c r="I8" s="32"/>
      <c r="J8" s="32"/>
      <c r="K8" s="53">
        <f>'[1]7-11 лет'!C188</f>
        <v>1</v>
      </c>
      <c r="L8" s="32"/>
      <c r="M8" s="52">
        <f>'[1]7-11 лет'!C238</f>
        <v>36</v>
      </c>
      <c r="N8" s="23">
        <f t="shared" si="0"/>
        <v>4.13</v>
      </c>
      <c r="O8" s="26">
        <f t="shared" si="1"/>
        <v>37.666666666666657</v>
      </c>
      <c r="P8" s="23">
        <f t="shared" si="2"/>
        <v>1.1299999999999997</v>
      </c>
    </row>
    <row r="9" spans="1:16" ht="11.1" customHeight="1" outlineLevel="1" x14ac:dyDescent="0.2">
      <c r="A9" s="23" t="s">
        <v>51</v>
      </c>
      <c r="B9" s="24" t="s">
        <v>52</v>
      </c>
      <c r="C9" s="25">
        <v>9</v>
      </c>
      <c r="D9" s="32"/>
      <c r="E9" s="32"/>
      <c r="F9" s="52">
        <f>'[1]7-11 лет'!C73</f>
        <v>34.299999999999997</v>
      </c>
      <c r="G9" s="32"/>
      <c r="H9" s="52">
        <f>'[1]7-11 лет'!C115</f>
        <v>38.5</v>
      </c>
      <c r="I9" s="52">
        <f>'[1]7-11 лет'!C144</f>
        <v>45.8</v>
      </c>
      <c r="J9" s="32"/>
      <c r="K9" s="32"/>
      <c r="L9" s="52">
        <f>'[1]7-11 лет'!C209</f>
        <v>55.2</v>
      </c>
      <c r="M9" s="52">
        <f>'[1]7-11 лет'!C228</f>
        <v>6.9</v>
      </c>
      <c r="N9" s="23">
        <f t="shared" si="0"/>
        <v>18.07</v>
      </c>
      <c r="O9" s="26">
        <f t="shared" si="1"/>
        <v>100.77777777777777</v>
      </c>
      <c r="P9" s="23">
        <f t="shared" si="2"/>
        <v>9.07</v>
      </c>
    </row>
    <row r="10" spans="1:16" ht="11.1" customHeight="1" outlineLevel="1" x14ac:dyDescent="0.2">
      <c r="A10" s="23" t="s">
        <v>53</v>
      </c>
      <c r="B10" s="24" t="s">
        <v>54</v>
      </c>
      <c r="C10" s="25">
        <v>3</v>
      </c>
      <c r="D10" s="52"/>
      <c r="E10" s="32"/>
      <c r="F10" s="32"/>
      <c r="G10" s="32"/>
      <c r="H10" s="32"/>
      <c r="I10" s="32"/>
      <c r="J10" s="32"/>
      <c r="K10" s="52">
        <f>'[1]7-11 лет'!C190</f>
        <v>34</v>
      </c>
      <c r="L10" s="32"/>
      <c r="M10" s="23"/>
      <c r="N10" s="23">
        <f t="shared" si="0"/>
        <v>3.4</v>
      </c>
      <c r="O10" s="26">
        <f t="shared" si="1"/>
        <v>13.333333333333329</v>
      </c>
      <c r="P10" s="23">
        <f t="shared" si="2"/>
        <v>0.39999999999999986</v>
      </c>
    </row>
    <row r="11" spans="1:16" ht="11.1" customHeight="1" outlineLevel="1" x14ac:dyDescent="0.2">
      <c r="A11" s="23" t="s">
        <v>55</v>
      </c>
      <c r="B11" s="24" t="s">
        <v>56</v>
      </c>
      <c r="C11" s="25">
        <v>37.4</v>
      </c>
      <c r="D11" s="32">
        <f>'[1]7-11 лет'!C23</f>
        <v>37.5</v>
      </c>
      <c r="E11" s="52">
        <f>'[1]7-11 лет'!C48</f>
        <v>121.5</v>
      </c>
      <c r="F11" s="32"/>
      <c r="G11" s="83">
        <f>'[1]7-11 лет'!C90</f>
        <v>104</v>
      </c>
      <c r="H11" s="32"/>
      <c r="I11" s="32"/>
      <c r="J11" s="52">
        <f>'[1]7-11 лет'!C163</f>
        <v>121.5</v>
      </c>
      <c r="K11" s="32"/>
      <c r="L11" s="32"/>
      <c r="M11" s="23"/>
      <c r="N11" s="23">
        <f t="shared" si="0"/>
        <v>38.450000000000003</v>
      </c>
      <c r="O11" s="26">
        <f t="shared" si="1"/>
        <v>2.8074866310160616</v>
      </c>
      <c r="P11" s="23">
        <f t="shared" si="2"/>
        <v>1.0500000000000069</v>
      </c>
    </row>
    <row r="12" spans="1:16" ht="10.5" customHeight="1" outlineLevel="1" x14ac:dyDescent="0.2">
      <c r="A12" s="23" t="s">
        <v>57</v>
      </c>
      <c r="B12" s="84" t="s">
        <v>87</v>
      </c>
      <c r="C12" s="25">
        <v>56</v>
      </c>
      <c r="D12" s="32">
        <f>'[1]7-11 лет'!C9+'[1]7-11 лет'!C10+'[1]7-11 лет'!C11+'[1]7-11 лет'!C24+'[1]7-11 лет'!C25+'[1]7-11 лет'!C26+'[1]7-11 лет'!C27</f>
        <v>131.9</v>
      </c>
      <c r="E12" s="32"/>
      <c r="F12" s="52">
        <f>'[1]7-11 лет'!C64+'[1]7-11 лет'!C65+'[1]7-11 лет'!C70</f>
        <v>78.7</v>
      </c>
      <c r="G12" s="32">
        <f>'[1]7-11 лет'!C91+'[1]7-11 лет'!C92</f>
        <v>17.8</v>
      </c>
      <c r="H12" s="32">
        <f>'[1]7-11 лет'!C106</f>
        <v>70</v>
      </c>
      <c r="I12" s="52">
        <f>'[1]7-11 лет'!C132</f>
        <v>70</v>
      </c>
      <c r="J12" s="32"/>
      <c r="K12" s="32">
        <f>'[1]7-11 лет'!C180</f>
        <v>70</v>
      </c>
      <c r="L12" s="52">
        <f>'[1]7-11 лет'!C205+'[1]7-11 лет'!C210+'[1]7-11 лет'!C211+'[1]7-11 лет'!C212</f>
        <v>126.8</v>
      </c>
      <c r="M12" s="23"/>
      <c r="N12" s="23">
        <f t="shared" si="0"/>
        <v>56.52</v>
      </c>
      <c r="O12" s="26">
        <f t="shared" si="1"/>
        <v>0.9285714285714306</v>
      </c>
      <c r="P12" s="23">
        <f t="shared" si="2"/>
        <v>0.52000000000000113</v>
      </c>
    </row>
    <row r="13" spans="1:16" ht="12" outlineLevel="1" x14ac:dyDescent="0.2">
      <c r="A13" s="23" t="s">
        <v>58</v>
      </c>
      <c r="B13" s="24" t="s">
        <v>59</v>
      </c>
      <c r="C13" s="25">
        <v>37</v>
      </c>
      <c r="D13" s="32"/>
      <c r="E13" s="52"/>
      <c r="F13" s="32"/>
      <c r="G13" s="52">
        <f>'[1]7-11 лет'!C87</f>
        <v>200</v>
      </c>
      <c r="H13" s="52">
        <f>'[1]7-11 лет'!C121</f>
        <v>7.2</v>
      </c>
      <c r="I13" s="32"/>
      <c r="J13" s="52">
        <f>'[1]7-11 лет'!C172</f>
        <v>200</v>
      </c>
      <c r="K13" s="52">
        <f>'[1]7-11 лет'!C194</f>
        <v>20</v>
      </c>
      <c r="L13" s="32"/>
      <c r="M13" s="49">
        <f>'[1]7-11 лет'!C249</f>
        <v>150</v>
      </c>
      <c r="N13" s="23">
        <f t="shared" si="0"/>
        <v>57.720000000000006</v>
      </c>
      <c r="O13" s="26">
        <f t="shared" si="1"/>
        <v>56.000000000000028</v>
      </c>
      <c r="P13" s="23">
        <f t="shared" si="2"/>
        <v>20.72000000000001</v>
      </c>
    </row>
    <row r="14" spans="1:16" ht="22.5" outlineLevel="1" x14ac:dyDescent="0.2">
      <c r="A14" s="23" t="s">
        <v>60</v>
      </c>
      <c r="B14" s="24" t="s">
        <v>61</v>
      </c>
      <c r="C14" s="25">
        <v>3</v>
      </c>
      <c r="D14" s="32"/>
      <c r="E14" s="32"/>
      <c r="F14" s="52">
        <f>'[1]7-11 лет'!C77</f>
        <v>20</v>
      </c>
      <c r="G14" s="32"/>
      <c r="H14" s="32"/>
      <c r="I14" s="32"/>
      <c r="J14" s="52">
        <f>'[1]7-11 лет'!C168</f>
        <v>20</v>
      </c>
      <c r="K14" s="32"/>
      <c r="L14" s="32"/>
      <c r="M14" s="23"/>
      <c r="N14" s="23">
        <f t="shared" si="0"/>
        <v>4</v>
      </c>
      <c r="O14" s="26">
        <f t="shared" si="1"/>
        <v>33.333333333333343</v>
      </c>
      <c r="P14" s="23">
        <f t="shared" si="2"/>
        <v>1.0000000000000002</v>
      </c>
    </row>
    <row r="15" spans="1:16" ht="24.75" customHeight="1" outlineLevel="1" x14ac:dyDescent="0.2">
      <c r="A15" s="23" t="s">
        <v>62</v>
      </c>
      <c r="B15" s="24" t="s">
        <v>63</v>
      </c>
      <c r="C15" s="25">
        <v>40</v>
      </c>
      <c r="D15" s="52">
        <f>'[1]7-11 лет'!C33</f>
        <v>200</v>
      </c>
      <c r="E15" s="32"/>
      <c r="F15" s="32"/>
      <c r="G15" s="32"/>
      <c r="H15" s="32"/>
      <c r="I15" s="52">
        <f>'[1]7-11 лет'!C148</f>
        <v>200</v>
      </c>
      <c r="J15" s="32"/>
      <c r="K15" s="32"/>
      <c r="L15" s="32"/>
      <c r="M15" s="23"/>
      <c r="N15" s="23">
        <f t="shared" si="0"/>
        <v>40</v>
      </c>
      <c r="O15" s="26">
        <f t="shared" si="1"/>
        <v>0</v>
      </c>
      <c r="P15" s="23">
        <f t="shared" si="2"/>
        <v>0</v>
      </c>
    </row>
    <row r="16" spans="1:16" ht="12" outlineLevel="1" x14ac:dyDescent="0.2">
      <c r="A16" s="23" t="s">
        <v>64</v>
      </c>
      <c r="B16" s="48" t="s">
        <v>180</v>
      </c>
      <c r="C16" s="25">
        <v>14</v>
      </c>
      <c r="D16" s="32"/>
      <c r="E16" s="52"/>
      <c r="F16" s="52">
        <f>'[1]7-11 лет'!C63</f>
        <v>103.7</v>
      </c>
      <c r="G16" s="32"/>
      <c r="H16" s="52">
        <f>'[1]7-11 лет'!C109</f>
        <v>43.6</v>
      </c>
      <c r="I16" s="52">
        <f>'[1]7-11 лет'!C134</f>
        <v>26</v>
      </c>
      <c r="J16" s="32"/>
      <c r="K16" s="32"/>
      <c r="L16" s="52">
        <f>'[1]7-11 лет'!C208</f>
        <v>72.8</v>
      </c>
      <c r="M16" s="23"/>
      <c r="N16" s="23">
        <f t="shared" si="0"/>
        <v>24.610000000000003</v>
      </c>
      <c r="O16" s="26">
        <f t="shared" si="1"/>
        <v>75.785714285714306</v>
      </c>
      <c r="P16" s="23">
        <f t="shared" si="2"/>
        <v>10.610000000000003</v>
      </c>
    </row>
    <row r="17" spans="1:16" ht="22.5" outlineLevel="1" x14ac:dyDescent="0.2">
      <c r="A17" s="23">
        <v>12</v>
      </c>
      <c r="B17" s="84" t="s">
        <v>94</v>
      </c>
      <c r="C17" s="25">
        <v>6</v>
      </c>
      <c r="D17" s="32"/>
      <c r="E17" s="32"/>
      <c r="F17" s="32"/>
      <c r="G17" s="32"/>
      <c r="H17" s="32"/>
      <c r="I17" s="32"/>
      <c r="J17" s="32"/>
      <c r="K17" s="53">
        <f>'[1]7-11 лет'!C183</f>
        <v>100</v>
      </c>
      <c r="L17" s="32"/>
      <c r="M17" s="23"/>
      <c r="N17" s="23">
        <f t="shared" si="0"/>
        <v>10</v>
      </c>
      <c r="O17" s="26">
        <f t="shared" si="1"/>
        <v>66.666666666666657</v>
      </c>
      <c r="P17" s="23">
        <f t="shared" si="2"/>
        <v>3.9999999999999996</v>
      </c>
    </row>
    <row r="18" spans="1:16" ht="12" customHeight="1" outlineLevel="1" x14ac:dyDescent="0.2">
      <c r="A18" s="23">
        <v>13</v>
      </c>
      <c r="B18" s="84" t="s">
        <v>89</v>
      </c>
      <c r="C18" s="25">
        <v>7</v>
      </c>
      <c r="D18" s="32">
        <f>'[1]7-11 лет'!C15</f>
        <v>59.3</v>
      </c>
      <c r="E18" s="32"/>
      <c r="F18" s="32"/>
      <c r="G18" s="83">
        <f>'[1]7-11 лет'!C89</f>
        <v>70</v>
      </c>
      <c r="H18" s="32"/>
      <c r="I18" s="52">
        <f>'[1]7-11 лет'!C135</f>
        <v>24.7</v>
      </c>
      <c r="J18" s="32"/>
      <c r="K18" s="32"/>
      <c r="L18" s="32"/>
      <c r="M18" s="23"/>
      <c r="N18" s="23">
        <f t="shared" si="0"/>
        <v>15.4</v>
      </c>
      <c r="O18" s="26">
        <f t="shared" si="1"/>
        <v>120</v>
      </c>
      <c r="P18" s="23">
        <f t="shared" si="2"/>
        <v>8.4</v>
      </c>
    </row>
    <row r="19" spans="1:16" ht="11.1" customHeight="1" outlineLevel="1" x14ac:dyDescent="0.2">
      <c r="A19" s="23">
        <v>14</v>
      </c>
      <c r="B19" s="24" t="s">
        <v>65</v>
      </c>
      <c r="C19" s="25">
        <v>11.6</v>
      </c>
      <c r="D19" s="32"/>
      <c r="E19" s="32">
        <f>'[1]7-11 лет'!C41</f>
        <v>98</v>
      </c>
      <c r="F19" s="32"/>
      <c r="G19" s="32"/>
      <c r="H19" s="32"/>
      <c r="I19" s="32"/>
      <c r="J19" s="52">
        <f>'[1]7-11 лет'!C156</f>
        <v>50</v>
      </c>
      <c r="K19" s="32"/>
      <c r="L19" s="32"/>
      <c r="M19" s="23"/>
      <c r="N19" s="23">
        <f t="shared" si="0"/>
        <v>14.8</v>
      </c>
      <c r="O19" s="26">
        <f t="shared" si="1"/>
        <v>27.58620689655173</v>
      </c>
      <c r="P19" s="23">
        <f t="shared" si="2"/>
        <v>3.2000000000000006</v>
      </c>
    </row>
    <row r="20" spans="1:16" ht="12" customHeight="1" outlineLevel="1" x14ac:dyDescent="0.2">
      <c r="A20" s="23" t="s">
        <v>66</v>
      </c>
      <c r="B20" s="24" t="s">
        <v>67</v>
      </c>
      <c r="C20" s="25">
        <v>60</v>
      </c>
      <c r="D20" s="52">
        <f>'[1]7-11 лет'!C16+'[1]7-11 лет'!C29</f>
        <v>32.700000000000003</v>
      </c>
      <c r="E20" s="52">
        <f>'[1]7-11 лет'!C43+'[1]7-11 лет'!C49+'[1]7-11 лет'!C53</f>
        <v>142.5</v>
      </c>
      <c r="F20" s="32"/>
      <c r="G20" s="32">
        <f>'[1]7-11 лет'!C98</f>
        <v>160</v>
      </c>
      <c r="H20" s="32"/>
      <c r="I20" s="52">
        <f>'[1]7-11 лет'!C136</f>
        <v>13</v>
      </c>
      <c r="J20" s="52">
        <f>'[1]7-11 лет'!C157+'[1]7-11 лет'!C164</f>
        <v>41.5</v>
      </c>
      <c r="K20" s="32"/>
      <c r="L20" s="52">
        <f>'[1]7-11 лет'!C218</f>
        <v>160</v>
      </c>
      <c r="M20" s="52">
        <f>'[1]7-11 лет'!C236</f>
        <v>40</v>
      </c>
      <c r="N20" s="23">
        <f t="shared" si="0"/>
        <v>58.970000000000006</v>
      </c>
      <c r="O20" s="26">
        <f t="shared" si="1"/>
        <v>-1.7166666666666544</v>
      </c>
      <c r="P20" s="23">
        <f t="shared" si="2"/>
        <v>-1.0299999999999927</v>
      </c>
    </row>
    <row r="21" spans="1:16" ht="14.25" customHeight="1" outlineLevel="1" x14ac:dyDescent="0.2">
      <c r="A21" s="23">
        <v>16</v>
      </c>
      <c r="B21" s="24" t="s">
        <v>68</v>
      </c>
      <c r="C21" s="25">
        <v>10</v>
      </c>
      <c r="D21" s="32"/>
      <c r="E21" s="32"/>
      <c r="F21" s="32"/>
      <c r="G21" s="32"/>
      <c r="H21" s="32"/>
      <c r="I21" s="32"/>
      <c r="J21" s="32"/>
      <c r="K21" s="32"/>
      <c r="L21" s="32"/>
      <c r="M21" s="52">
        <f>'[1]7-11 лет'!C226</f>
        <v>105.8</v>
      </c>
      <c r="N21" s="23">
        <f t="shared" si="0"/>
        <v>10.58</v>
      </c>
      <c r="O21" s="26">
        <f t="shared" si="1"/>
        <v>5.7999999999999972</v>
      </c>
      <c r="P21" s="23">
        <f t="shared" si="2"/>
        <v>0.57999999999999974</v>
      </c>
    </row>
    <row r="22" spans="1:16" ht="12" outlineLevel="1" x14ac:dyDescent="0.2">
      <c r="A22" s="23">
        <v>17</v>
      </c>
      <c r="B22" s="24" t="s">
        <v>101</v>
      </c>
      <c r="C22" s="25">
        <v>2</v>
      </c>
      <c r="D22" s="32"/>
      <c r="E22" s="32"/>
      <c r="F22" s="32"/>
      <c r="G22" s="32"/>
      <c r="H22" s="52">
        <f>'[1]7-11 лет'!C123</f>
        <v>10</v>
      </c>
      <c r="I22" s="32"/>
      <c r="J22" s="32"/>
      <c r="K22" s="52">
        <f>'[1]7-11 лет'!C201</f>
        <v>10</v>
      </c>
      <c r="L22" s="32"/>
      <c r="M22" s="23"/>
      <c r="N22" s="23">
        <f t="shared" si="0"/>
        <v>2</v>
      </c>
      <c r="O22" s="26">
        <f t="shared" si="1"/>
        <v>0</v>
      </c>
      <c r="P22" s="23">
        <f t="shared" si="2"/>
        <v>0</v>
      </c>
    </row>
    <row r="23" spans="1:16" ht="10.5" customHeight="1" outlineLevel="1" x14ac:dyDescent="0.2">
      <c r="A23" s="23">
        <v>18</v>
      </c>
      <c r="B23" s="24" t="s">
        <v>69</v>
      </c>
      <c r="C23" s="25">
        <v>2</v>
      </c>
      <c r="D23" s="32"/>
      <c r="E23" s="32"/>
      <c r="F23" s="32"/>
      <c r="G23" s="32"/>
      <c r="H23" s="32"/>
      <c r="I23" s="32"/>
      <c r="J23" s="32"/>
      <c r="K23" s="53">
        <f>'[1]7-11 лет'!C186</f>
        <v>20</v>
      </c>
      <c r="L23" s="32"/>
      <c r="M23" s="52">
        <f>'[1]7-11 лет'!C230</f>
        <v>3.45</v>
      </c>
      <c r="N23" s="23">
        <f t="shared" si="0"/>
        <v>2.3449999999999998</v>
      </c>
      <c r="O23" s="26">
        <f t="shared" si="1"/>
        <v>17.249999999999986</v>
      </c>
      <c r="P23" s="23">
        <f t="shared" si="2"/>
        <v>0.3449999999999997</v>
      </c>
    </row>
    <row r="24" spans="1:16" ht="12" outlineLevel="1" x14ac:dyDescent="0.2">
      <c r="A24" s="23">
        <v>19</v>
      </c>
      <c r="B24" s="24" t="s">
        <v>70</v>
      </c>
      <c r="C24" s="25">
        <v>6</v>
      </c>
      <c r="D24" s="52">
        <f>'[1]7-11 лет'!C30+'[1]7-11 лет'!C21</f>
        <v>6.2</v>
      </c>
      <c r="E24" s="52">
        <f>'[1]7-11 лет'!C50</f>
        <v>6.75</v>
      </c>
      <c r="F24" s="52">
        <f>'[1]7-11 лет'!C66+'[1]7-11 лет'!C71+'[1]7-11 лет'!C75</f>
        <v>12.600000000000001</v>
      </c>
      <c r="G24" s="83">
        <f>'[1]7-11 лет'!C93</f>
        <v>6</v>
      </c>
      <c r="H24" s="52">
        <f>'[1]7-11 лет'!C117</f>
        <v>3.8</v>
      </c>
      <c r="I24" s="52">
        <f>'[1]7-11 лет'!C146+'[1]7-11 лет'!C142</f>
        <v>8.8000000000000007</v>
      </c>
      <c r="J24" s="52">
        <f>'[1]7-11 лет'!C159+'[1]7-11 лет'!C165</f>
        <v>7.75</v>
      </c>
      <c r="K24" s="53">
        <f>'[1]7-11 лет'!C187+'[1]7-11 лет'!C191</f>
        <v>5</v>
      </c>
      <c r="L24" s="32"/>
      <c r="M24" s="52">
        <f>'[1]7-11 лет'!C232+'[1]7-11 лет'!C240</f>
        <v>6.0500000000000007</v>
      </c>
      <c r="N24" s="23">
        <f t="shared" si="0"/>
        <v>6.2949999999999999</v>
      </c>
      <c r="O24" s="26">
        <f t="shared" si="1"/>
        <v>4.9166666666666714</v>
      </c>
      <c r="P24" s="23">
        <f t="shared" si="2"/>
        <v>0.29500000000000026</v>
      </c>
    </row>
    <row r="25" spans="1:16" ht="12.75" customHeight="1" outlineLevel="1" x14ac:dyDescent="0.2">
      <c r="A25" s="23">
        <v>20</v>
      </c>
      <c r="B25" s="24" t="s">
        <v>71</v>
      </c>
      <c r="C25" s="25">
        <v>3</v>
      </c>
      <c r="D25" s="52">
        <f>'[1]7-11 лет'!C18+'[1]7-11 лет'!C12</f>
        <v>6</v>
      </c>
      <c r="E25" s="52">
        <f>'[1]7-11 лет'!C45</f>
        <v>2</v>
      </c>
      <c r="F25" s="32"/>
      <c r="G25" s="32"/>
      <c r="H25" s="52">
        <f>'[1]7-11 лет'!C112</f>
        <v>5</v>
      </c>
      <c r="I25" s="52">
        <f>'[1]7-11 лет'!C139</f>
        <v>2.6</v>
      </c>
      <c r="J25" s="52">
        <f>'[1]7-11 лет'!C160</f>
        <v>2</v>
      </c>
      <c r="K25" s="53">
        <f>'[1]7-11 лет'!C184</f>
        <v>4</v>
      </c>
      <c r="L25" s="52">
        <f>'[1]7-11 лет'!C213</f>
        <v>8</v>
      </c>
      <c r="M25" s="52">
        <f>'[1]7-11 лет'!C233+'[1]7-11 лет'!C244</f>
        <v>2.8</v>
      </c>
      <c r="N25" s="23">
        <f t="shared" si="0"/>
        <v>3.2399999999999998</v>
      </c>
      <c r="O25" s="26">
        <f t="shared" si="1"/>
        <v>8</v>
      </c>
      <c r="P25" s="23">
        <f t="shared" si="2"/>
        <v>0.24</v>
      </c>
    </row>
    <row r="26" spans="1:16" ht="11.1" customHeight="1" outlineLevel="1" x14ac:dyDescent="0.2">
      <c r="A26" s="23">
        <v>21</v>
      </c>
      <c r="B26" s="84" t="s">
        <v>90</v>
      </c>
      <c r="C26" s="25">
        <v>8</v>
      </c>
      <c r="D26" s="32"/>
      <c r="E26" s="32">
        <f>'[1]7-11 лет'!C42</f>
        <v>32</v>
      </c>
      <c r="F26" s="32"/>
      <c r="G26" s="32"/>
      <c r="H26" s="52">
        <f>'[1]7-11 лет'!C110</f>
        <v>40.6</v>
      </c>
      <c r="I26" s="32"/>
      <c r="J26" s="32"/>
      <c r="K26" s="32"/>
      <c r="L26" s="32"/>
      <c r="M26" s="52">
        <f>'[1]7-11 лет'!C229+'[1]7-11 лет'!C243</f>
        <v>5.0999999999999996</v>
      </c>
      <c r="N26" s="23">
        <f t="shared" si="0"/>
        <v>7.7699999999999987</v>
      </c>
      <c r="O26" s="26">
        <f t="shared" si="1"/>
        <v>-2.8750000000000142</v>
      </c>
      <c r="P26" s="23">
        <f t="shared" si="2"/>
        <v>-0.23000000000000115</v>
      </c>
    </row>
    <row r="27" spans="1:16" ht="11.1" customHeight="1" outlineLevel="1" x14ac:dyDescent="0.2">
      <c r="A27" s="23">
        <v>22</v>
      </c>
      <c r="B27" s="84" t="s">
        <v>91</v>
      </c>
      <c r="C27" s="25">
        <v>6</v>
      </c>
      <c r="D27" s="32"/>
      <c r="E27" s="52">
        <f>'[1]7-11 лет'!C54</f>
        <v>10</v>
      </c>
      <c r="F27" s="52">
        <f>'[1]7-11 лет'!C78</f>
        <v>10</v>
      </c>
      <c r="G27" s="52">
        <f>'[1]7-11 лет'!C97</f>
        <v>7</v>
      </c>
      <c r="H27" s="52">
        <f>'[1]7-11 лет'!C120</f>
        <v>10</v>
      </c>
      <c r="I27" s="32"/>
      <c r="J27" s="52">
        <f>'[1]7-11 лет'!C169</f>
        <v>10</v>
      </c>
      <c r="K27" s="52">
        <f>'[1]7-11 лет'!C195</f>
        <v>10</v>
      </c>
      <c r="L27" s="52">
        <f>'[1]7-11 лет'!C217</f>
        <v>7</v>
      </c>
      <c r="M27" s="52">
        <f>'[1]7-11 лет'!C227+'[1]7-11 лет'!C239+'[1]7-11 лет'!C247</f>
        <v>13.600000000000001</v>
      </c>
      <c r="N27" s="23">
        <f t="shared" si="0"/>
        <v>7.76</v>
      </c>
      <c r="O27" s="26">
        <f t="shared" si="1"/>
        <v>29.333333333333343</v>
      </c>
      <c r="P27" s="23">
        <f t="shared" si="2"/>
        <v>1.7600000000000007</v>
      </c>
    </row>
    <row r="28" spans="1:16" ht="11.1" customHeight="1" outlineLevel="1" x14ac:dyDescent="0.2">
      <c r="A28" s="23">
        <v>23</v>
      </c>
      <c r="B28" s="24" t="s">
        <v>72</v>
      </c>
      <c r="C28" s="25">
        <v>0.2</v>
      </c>
      <c r="D28" s="32"/>
      <c r="E28" s="32"/>
      <c r="F28" s="32"/>
      <c r="G28" s="52"/>
      <c r="H28" s="52">
        <f>'[1]7-11 лет'!C119</f>
        <v>1</v>
      </c>
      <c r="I28" s="32"/>
      <c r="J28" s="32"/>
      <c r="K28" s="32"/>
      <c r="L28" s="32"/>
      <c r="M28" s="49">
        <f>'[1]7-11 лет'!C246</f>
        <v>1</v>
      </c>
      <c r="N28" s="23">
        <f t="shared" si="0"/>
        <v>0.2</v>
      </c>
      <c r="O28" s="26">
        <f t="shared" si="1"/>
        <v>0</v>
      </c>
      <c r="P28" s="23">
        <f>O28*C28/100</f>
        <v>0</v>
      </c>
    </row>
    <row r="29" spans="1:16" ht="11.1" customHeight="1" outlineLevel="1" x14ac:dyDescent="0.2">
      <c r="A29" s="23">
        <v>24</v>
      </c>
      <c r="B29" s="24" t="s">
        <v>73</v>
      </c>
      <c r="C29" s="25">
        <v>0.2</v>
      </c>
      <c r="D29" s="32"/>
      <c r="E29" s="52">
        <f>'[1]7-11 лет'!C55</f>
        <v>2.4</v>
      </c>
      <c r="F29" s="32"/>
      <c r="G29" s="32"/>
      <c r="H29" s="32"/>
      <c r="I29" s="32"/>
      <c r="J29" s="32"/>
      <c r="K29" s="32"/>
      <c r="L29" s="32"/>
      <c r="M29" s="23"/>
      <c r="N29" s="23">
        <f t="shared" si="0"/>
        <v>0.24</v>
      </c>
      <c r="O29" s="26">
        <f t="shared" si="1"/>
        <v>20</v>
      </c>
      <c r="P29" s="23">
        <f t="shared" si="2"/>
        <v>0.04</v>
      </c>
    </row>
    <row r="30" spans="1:16" ht="11.1" customHeight="1" outlineLevel="1" x14ac:dyDescent="0.2">
      <c r="A30" s="23">
        <v>25</v>
      </c>
      <c r="B30" s="84" t="s">
        <v>92</v>
      </c>
      <c r="C30" s="25">
        <v>0.4</v>
      </c>
      <c r="D30" s="32"/>
      <c r="E30" s="32"/>
      <c r="F30" s="32"/>
      <c r="G30" s="32">
        <f>'[1]7-11 лет'!C96</f>
        <v>2.4</v>
      </c>
      <c r="H30" s="32"/>
      <c r="I30" s="32"/>
      <c r="J30" s="32"/>
      <c r="K30" s="32"/>
      <c r="L30" s="52">
        <f>'[1]7-11 лет'!C216</f>
        <v>2.4</v>
      </c>
      <c r="M30" s="23"/>
      <c r="N30" s="23">
        <f t="shared" si="0"/>
        <v>0.48</v>
      </c>
      <c r="O30" s="26">
        <f t="shared" si="1"/>
        <v>20</v>
      </c>
      <c r="P30" s="23">
        <f t="shared" si="2"/>
        <v>0.08</v>
      </c>
    </row>
    <row r="31" spans="1:16" ht="11.1" customHeight="1" outlineLevel="1" x14ac:dyDescent="0.2">
      <c r="A31" s="23">
        <v>26</v>
      </c>
      <c r="B31" s="24" t="s">
        <v>74</v>
      </c>
      <c r="C31" s="25">
        <v>0.04</v>
      </c>
      <c r="D31" s="32"/>
      <c r="E31" s="32"/>
      <c r="F31" s="32"/>
      <c r="G31" s="32"/>
      <c r="H31" s="32"/>
      <c r="I31" s="32"/>
      <c r="J31" s="32"/>
      <c r="K31" s="32"/>
      <c r="L31" s="32"/>
      <c r="M31" s="52">
        <f>'[1]7-11 лет'!C242</f>
        <v>0.56000000000000005</v>
      </c>
      <c r="N31" s="23">
        <f t="shared" si="0"/>
        <v>5.6000000000000008E-2</v>
      </c>
      <c r="O31" s="26">
        <f t="shared" si="1"/>
        <v>40</v>
      </c>
      <c r="P31" s="23">
        <f t="shared" si="2"/>
        <v>1.6E-2</v>
      </c>
    </row>
    <row r="32" spans="1:16" ht="12" outlineLevel="1" x14ac:dyDescent="0.2">
      <c r="A32" s="23">
        <v>27</v>
      </c>
      <c r="B32" s="84" t="s">
        <v>75</v>
      </c>
      <c r="C32" s="23">
        <v>0.7</v>
      </c>
      <c r="D32" s="85">
        <f>'[1]7-11 лет'!C19+'[1]7-11 лет'!C28</f>
        <v>0.64</v>
      </c>
      <c r="E32" s="85">
        <f>'[1]7-11 лет'!C46+'[1]7-11 лет'!C51</f>
        <v>1.4</v>
      </c>
      <c r="F32" s="85">
        <f>'[1]7-11 лет'!C68</f>
        <v>0.4</v>
      </c>
      <c r="G32" s="86">
        <f>'[1]7-11 лет'!C94</f>
        <v>0.4</v>
      </c>
      <c r="H32" s="85">
        <f>'[1]7-11 лет'!C116+'[1]7-11 лет'!C113</f>
        <v>0.5</v>
      </c>
      <c r="I32" s="85">
        <f>'[1]7-11 лет'!C140+'[1]7-11 лет'!C145</f>
        <v>0.5</v>
      </c>
      <c r="J32" s="85">
        <f>'[1]7-11 лет'!C161+'[1]7-11 лет'!C166</f>
        <v>0.8</v>
      </c>
      <c r="K32" s="87">
        <f>'[1]7-11 лет'!C185+'[1]7-11 лет'!C192+'[1]7-11 лет'!C181</f>
        <v>1.7000000000000002</v>
      </c>
      <c r="L32" s="85">
        <f>'[1]7-11 лет'!C214</f>
        <v>0.8</v>
      </c>
      <c r="M32" s="85">
        <f>'[1]7-11 лет'!C234</f>
        <v>0.2</v>
      </c>
      <c r="N32" s="88">
        <f t="shared" si="0"/>
        <v>0.73399999999999999</v>
      </c>
      <c r="O32" s="56">
        <f t="shared" si="1"/>
        <v>4.8571428571428754</v>
      </c>
      <c r="P32" s="23">
        <f t="shared" si="2"/>
        <v>3.4000000000000127E-2</v>
      </c>
    </row>
    <row r="33" spans="1:16" ht="11.1" customHeight="1" x14ac:dyDescent="0.2">
      <c r="A33" s="57"/>
      <c r="B33" s="57"/>
      <c r="C33" s="59"/>
      <c r="D33" s="58"/>
      <c r="E33" s="58"/>
      <c r="F33" s="58"/>
      <c r="G33" s="58"/>
      <c r="H33" s="58"/>
      <c r="I33" s="58"/>
      <c r="J33" s="58"/>
      <c r="K33" s="58"/>
      <c r="L33" s="58"/>
      <c r="M33" s="57"/>
      <c r="N33" s="59"/>
      <c r="O33" s="59"/>
      <c r="P33" s="57"/>
    </row>
    <row r="34" spans="1:16" ht="11.45" customHeight="1" x14ac:dyDescent="0.2">
      <c r="B34" s="105"/>
      <c r="C34" s="105"/>
      <c r="D34" s="105"/>
      <c r="E34" s="105"/>
      <c r="F34" s="105"/>
      <c r="G34" s="105"/>
      <c r="H34" s="105"/>
      <c r="I34" s="105"/>
      <c r="J34" s="109"/>
      <c r="K34" s="109"/>
      <c r="L34" s="109"/>
      <c r="M34" s="109"/>
      <c r="N34" s="109"/>
      <c r="O34" s="109"/>
      <c r="P34" s="109"/>
    </row>
    <row r="35" spans="1:16" ht="11.45" customHeight="1" x14ac:dyDescent="0.2">
      <c r="B35" s="105"/>
      <c r="C35" s="105"/>
      <c r="D35" s="105"/>
      <c r="E35" s="105"/>
      <c r="F35" s="105"/>
      <c r="G35" s="105"/>
      <c r="H35" s="105"/>
      <c r="I35" s="105"/>
      <c r="J35" s="109"/>
      <c r="K35" s="109"/>
      <c r="L35" s="109"/>
      <c r="M35" s="109"/>
      <c r="N35" s="109"/>
      <c r="O35" s="109"/>
      <c r="P35" s="109"/>
    </row>
    <row r="36" spans="1:16" ht="11.45" customHeight="1" x14ac:dyDescent="0.2">
      <c r="B36" s="105"/>
      <c r="C36" s="105"/>
      <c r="D36" s="105"/>
      <c r="E36" s="105"/>
      <c r="F36" s="105"/>
      <c r="G36" s="105"/>
      <c r="H36" s="105"/>
      <c r="I36" s="105"/>
      <c r="J36" s="109"/>
      <c r="K36" s="109"/>
      <c r="L36" s="109"/>
      <c r="M36" s="109"/>
      <c r="N36" s="109"/>
      <c r="O36" s="109"/>
      <c r="P36" s="109"/>
    </row>
    <row r="37" spans="1:16" ht="11.45" customHeight="1" x14ac:dyDescent="0.2"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</row>
    <row r="38" spans="1:16" ht="11.45" customHeight="1" x14ac:dyDescent="0.2"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</row>
  </sheetData>
  <mergeCells count="10">
    <mergeCell ref="N4:N5"/>
    <mergeCell ref="O4:P4"/>
    <mergeCell ref="B34:P38"/>
    <mergeCell ref="A1:G1"/>
    <mergeCell ref="A2:K2"/>
    <mergeCell ref="A3:K3"/>
    <mergeCell ref="A4:A5"/>
    <mergeCell ref="B4:B5"/>
    <mergeCell ref="C4:C5"/>
    <mergeCell ref="D4:M4"/>
  </mergeCells>
  <pageMargins left="0.39370078740157483" right="0.39370078740157483" top="0.39370078740157483" bottom="0.39370078740157483" header="0" footer="0"/>
  <pageSetup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39"/>
  <sheetViews>
    <sheetView workbookViewId="0">
      <selection activeCell="A18" sqref="A18:XFD18"/>
    </sheetView>
  </sheetViews>
  <sheetFormatPr defaultColWidth="9" defaultRowHeight="11.45" customHeight="1" outlineLevelRow="1" x14ac:dyDescent="0.2"/>
  <cols>
    <col min="1" max="1" width="2.42578125" style="18" customWidth="1"/>
    <col min="2" max="2" width="30.28515625" style="18" customWidth="1"/>
    <col min="3" max="3" width="7.85546875" style="18" customWidth="1"/>
    <col min="4" max="9" width="5.7109375" style="18" bestFit="1" customWidth="1"/>
    <col min="10" max="10" width="6.140625" style="18" customWidth="1"/>
    <col min="11" max="11" width="6.28515625" style="18" customWidth="1"/>
    <col min="12" max="12" width="7.42578125" style="18" customWidth="1"/>
    <col min="13" max="13" width="6.28515625" style="18" customWidth="1"/>
    <col min="14" max="14" width="6.7109375" style="18" customWidth="1"/>
    <col min="15" max="15" width="5.7109375" style="20" customWidth="1"/>
    <col min="16" max="16" width="7.42578125" style="18" customWidth="1"/>
    <col min="17" max="16384" width="9" style="21"/>
  </cols>
  <sheetData>
    <row r="1" spans="1:16" s="18" customFormat="1" ht="11.1" customHeight="1" x14ac:dyDescent="0.2">
      <c r="A1" s="110"/>
      <c r="B1" s="110"/>
      <c r="C1" s="110"/>
      <c r="D1" s="110"/>
      <c r="E1" s="110"/>
      <c r="F1" s="110"/>
      <c r="G1" s="110"/>
      <c r="K1" s="19"/>
      <c r="O1" s="20"/>
    </row>
    <row r="2" spans="1:16" s="18" customFormat="1" ht="15.95" customHeight="1" x14ac:dyDescent="0.2">
      <c r="A2" s="111" t="s">
        <v>76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O2" s="20"/>
    </row>
    <row r="3" spans="1:16" ht="11.1" customHeight="1" x14ac:dyDescent="0.2">
      <c r="A3" s="112" t="s">
        <v>38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6" s="18" customFormat="1" ht="21.95" customHeight="1" x14ac:dyDescent="0.2">
      <c r="A4" s="106" t="s">
        <v>39</v>
      </c>
      <c r="B4" s="106" t="s">
        <v>40</v>
      </c>
      <c r="C4" s="120" t="s">
        <v>93</v>
      </c>
      <c r="D4" s="108" t="s">
        <v>41</v>
      </c>
      <c r="E4" s="108"/>
      <c r="F4" s="108"/>
      <c r="G4" s="108"/>
      <c r="H4" s="108"/>
      <c r="I4" s="108"/>
      <c r="J4" s="108"/>
      <c r="K4" s="108"/>
      <c r="L4" s="108"/>
      <c r="M4" s="108"/>
      <c r="N4" s="106" t="s">
        <v>42</v>
      </c>
      <c r="O4" s="108" t="s">
        <v>43</v>
      </c>
      <c r="P4" s="108"/>
    </row>
    <row r="5" spans="1:16" ht="11.1" customHeight="1" x14ac:dyDescent="0.2">
      <c r="A5" s="107"/>
      <c r="B5" s="107"/>
      <c r="C5" s="107"/>
      <c r="D5" s="29" t="s">
        <v>77</v>
      </c>
      <c r="E5" s="29" t="s">
        <v>78</v>
      </c>
      <c r="F5" s="29" t="s">
        <v>79</v>
      </c>
      <c r="G5" s="29" t="s">
        <v>80</v>
      </c>
      <c r="H5" s="29" t="s">
        <v>81</v>
      </c>
      <c r="I5" s="29" t="s">
        <v>82</v>
      </c>
      <c r="J5" s="29" t="s">
        <v>83</v>
      </c>
      <c r="K5" s="29" t="s">
        <v>84</v>
      </c>
      <c r="L5" s="29" t="s">
        <v>85</v>
      </c>
      <c r="M5" s="29" t="s">
        <v>86</v>
      </c>
      <c r="N5" s="107"/>
      <c r="O5" s="22" t="s">
        <v>44</v>
      </c>
      <c r="P5" s="22" t="s">
        <v>45</v>
      </c>
    </row>
    <row r="6" spans="1:16" ht="11.1" customHeight="1" outlineLevel="1" x14ac:dyDescent="0.2">
      <c r="A6" s="23" t="s">
        <v>46</v>
      </c>
      <c r="B6" s="24" t="s">
        <v>47</v>
      </c>
      <c r="C6" s="25">
        <v>30</v>
      </c>
      <c r="D6" s="23">
        <f>'12-18 лет (2)'!C37</f>
        <v>45</v>
      </c>
      <c r="E6" s="23">
        <f>'12-18 лет (2)'!C59</f>
        <v>25</v>
      </c>
      <c r="F6" s="23">
        <f>'12-18 лет (2)'!C83</f>
        <v>20</v>
      </c>
      <c r="G6" s="23">
        <f>'12-18 лет (2)'!C101</f>
        <v>15</v>
      </c>
      <c r="H6" s="23">
        <f>'12-18 лет (2)'!C126</f>
        <v>20</v>
      </c>
      <c r="I6" s="23">
        <f>'12-18 лет (2)'!C151</f>
        <v>30</v>
      </c>
      <c r="J6" s="23">
        <f>'12-18 лет (2)'!C175</f>
        <v>30</v>
      </c>
      <c r="K6" s="23">
        <f>'12-18 лет (2)'!C198</f>
        <v>15</v>
      </c>
      <c r="L6" s="23">
        <f>'12-18 лет (2)'!C221</f>
        <v>15</v>
      </c>
      <c r="M6" s="23"/>
      <c r="N6" s="23">
        <f>(D6+E6+F6+G6+H6+I6+J6+K6+L6+M6)/10</f>
        <v>21.5</v>
      </c>
      <c r="O6" s="26">
        <f>(N6*100/C6)-100</f>
        <v>-28.333333333333329</v>
      </c>
      <c r="P6" s="23">
        <f>O6*C6/100</f>
        <v>-8.4999999999999982</v>
      </c>
    </row>
    <row r="7" spans="1:16" ht="11.1" customHeight="1" outlineLevel="1" x14ac:dyDescent="0.2">
      <c r="A7" s="23" t="s">
        <v>48</v>
      </c>
      <c r="B7" s="24" t="s">
        <v>12</v>
      </c>
      <c r="C7" s="25">
        <v>50</v>
      </c>
      <c r="D7" s="23">
        <f>'12-18 лет (2)'!C19+'12-18 лет (2)'!C39</f>
        <v>54.2</v>
      </c>
      <c r="E7" s="23">
        <f>'12-18 лет (2)'!C61</f>
        <v>25</v>
      </c>
      <c r="F7" s="23">
        <f>'12-18 лет (2)'!C85</f>
        <v>25</v>
      </c>
      <c r="G7" s="23">
        <f>'12-18 лет (2)'!C103</f>
        <v>15</v>
      </c>
      <c r="H7" s="23">
        <f>'12-18 лет (2)'!C112+'12-18 лет (2)'!C128</f>
        <v>44.1</v>
      </c>
      <c r="I7" s="23">
        <f>'12-18 лет (2)'!C138+'12-18 лет (2)'!C139+'12-18 лет (2)'!C153</f>
        <v>47.5</v>
      </c>
      <c r="J7" s="23">
        <f>'12-18 лет (2)'!C159+'12-18 лет (2)'!C177</f>
        <v>44</v>
      </c>
      <c r="K7" s="23">
        <f>'12-18 лет (2)'!C200</f>
        <v>30</v>
      </c>
      <c r="L7" s="23">
        <f>'12-18 лет (2)'!C223</f>
        <v>40</v>
      </c>
      <c r="M7" s="23">
        <f>'12-18 лет (2)'!C232</f>
        <v>4.5999999999999996</v>
      </c>
      <c r="N7" s="23">
        <f t="shared" ref="N7:N31" si="0">(D7+E7+F7+G7+H7+I7+J7+K7+L7+M7)/10</f>
        <v>32.940000000000005</v>
      </c>
      <c r="O7" s="26">
        <f t="shared" ref="O7:O32" si="1">(N7*100/C7)-100</f>
        <v>-34.11999999999999</v>
      </c>
      <c r="P7" s="23">
        <f t="shared" ref="P7:P32" si="2">O7*C7/100</f>
        <v>-17.059999999999995</v>
      </c>
    </row>
    <row r="8" spans="1:16" ht="11.1" customHeight="1" outlineLevel="1" x14ac:dyDescent="0.2">
      <c r="A8" s="23" t="s">
        <v>49</v>
      </c>
      <c r="B8" s="24" t="s">
        <v>50</v>
      </c>
      <c r="C8" s="25">
        <v>5</v>
      </c>
      <c r="D8" s="23">
        <f>'12-18 лет (2)'!C33</f>
        <v>1.8</v>
      </c>
      <c r="E8" s="23">
        <f>'12-18 лет (2)'!C46</f>
        <v>5</v>
      </c>
      <c r="F8" s="23">
        <f>'12-18 лет (2)'!C69</f>
        <v>3.1</v>
      </c>
      <c r="G8" s="23"/>
      <c r="H8" s="23"/>
      <c r="I8" s="23"/>
      <c r="J8" s="23"/>
      <c r="K8" s="23">
        <f>'12-18 лет (2)'!C189</f>
        <v>1</v>
      </c>
      <c r="L8" s="23"/>
      <c r="M8" s="23">
        <f>'12-18 лет (2)'!C239</f>
        <v>36</v>
      </c>
      <c r="N8" s="23">
        <f t="shared" si="0"/>
        <v>4.6899999999999995</v>
      </c>
      <c r="O8" s="26">
        <f t="shared" si="1"/>
        <v>-6.2000000000000171</v>
      </c>
      <c r="P8" s="23">
        <f t="shared" si="2"/>
        <v>-0.31000000000000083</v>
      </c>
    </row>
    <row r="9" spans="1:16" ht="11.1" customHeight="1" outlineLevel="1" x14ac:dyDescent="0.2">
      <c r="A9" s="23" t="s">
        <v>51</v>
      </c>
      <c r="B9" s="24" t="s">
        <v>52</v>
      </c>
      <c r="C9" s="25">
        <v>12.5</v>
      </c>
      <c r="D9" s="23"/>
      <c r="E9" s="23"/>
      <c r="F9" s="23">
        <f>'12-18 лет (2)'!C75</f>
        <v>51.5</v>
      </c>
      <c r="G9" s="23"/>
      <c r="H9" s="23">
        <f>'12-18 лет (2)'!C116</f>
        <v>57.8</v>
      </c>
      <c r="I9" s="23">
        <f>'12-18 лет (2)'!C145</f>
        <v>68.7</v>
      </c>
      <c r="J9" s="23"/>
      <c r="K9" s="23"/>
      <c r="L9" s="23">
        <f>'12-18 лет (2)'!C210</f>
        <v>69</v>
      </c>
      <c r="M9" s="23">
        <f>'12-18 лет (2)'!C229</f>
        <v>6.9</v>
      </c>
      <c r="N9" s="23">
        <f t="shared" si="0"/>
        <v>25.39</v>
      </c>
      <c r="O9" s="26">
        <f t="shared" si="1"/>
        <v>103.12</v>
      </c>
      <c r="P9" s="23">
        <f t="shared" si="2"/>
        <v>12.89</v>
      </c>
    </row>
    <row r="10" spans="1:16" ht="11.1" customHeight="1" outlineLevel="1" x14ac:dyDescent="0.2">
      <c r="A10" s="23" t="s">
        <v>53</v>
      </c>
      <c r="B10" s="24" t="s">
        <v>54</v>
      </c>
      <c r="C10" s="25">
        <v>5</v>
      </c>
      <c r="D10" s="23"/>
      <c r="E10" s="23"/>
      <c r="F10" s="23"/>
      <c r="G10" s="23"/>
      <c r="H10" s="23"/>
      <c r="I10" s="23"/>
      <c r="J10" s="23"/>
      <c r="K10" s="23">
        <f>'12-18 лет (2)'!C191</f>
        <v>51</v>
      </c>
      <c r="L10" s="23"/>
      <c r="M10" s="23"/>
      <c r="N10" s="23">
        <f t="shared" si="0"/>
        <v>5.0999999999999996</v>
      </c>
      <c r="O10" s="26">
        <f t="shared" si="1"/>
        <v>1.9999999999999858</v>
      </c>
      <c r="P10" s="23">
        <f t="shared" si="2"/>
        <v>9.9999999999999284E-2</v>
      </c>
    </row>
    <row r="11" spans="1:16" ht="11.1" customHeight="1" outlineLevel="1" x14ac:dyDescent="0.2">
      <c r="A11" s="23" t="s">
        <v>55</v>
      </c>
      <c r="B11" s="24" t="s">
        <v>56</v>
      </c>
      <c r="C11" s="25">
        <v>46.7</v>
      </c>
      <c r="D11" s="23">
        <f>'12-18 лет (2)'!C25</f>
        <v>56.3</v>
      </c>
      <c r="E11" s="23">
        <f>'12-18 лет (2)'!C50</f>
        <v>145.80000000000001</v>
      </c>
      <c r="F11" s="23"/>
      <c r="G11" s="23">
        <f>'12-18 лет (2)'!C92</f>
        <v>130</v>
      </c>
      <c r="H11" s="23"/>
      <c r="I11" s="23"/>
      <c r="J11" s="23">
        <f>'12-18 лет (2)'!C164</f>
        <v>162</v>
      </c>
      <c r="K11" s="23"/>
      <c r="L11" s="23"/>
      <c r="M11" s="23"/>
      <c r="N11" s="23">
        <f t="shared" si="0"/>
        <v>49.410000000000004</v>
      </c>
      <c r="O11" s="26">
        <f t="shared" si="1"/>
        <v>5.8029978586723701</v>
      </c>
      <c r="P11" s="23">
        <f t="shared" si="2"/>
        <v>2.7099999999999973</v>
      </c>
    </row>
    <row r="12" spans="1:16" ht="11.1" customHeight="1" outlineLevel="1" x14ac:dyDescent="0.2">
      <c r="A12" s="23" t="s">
        <v>57</v>
      </c>
      <c r="B12" s="30" t="s">
        <v>87</v>
      </c>
      <c r="C12" s="25">
        <v>80</v>
      </c>
      <c r="D12" s="23">
        <f>'12-18 лет (2)'!C11+'12-18 лет (2)'!C12+'12-18 лет (2)'!C13+'12-18 лет (2)'!C26+'12-18 лет (2)'!C27+'12-18 лет (2)'!C28+'12-18 лет (2)'!C29</f>
        <v>164.8</v>
      </c>
      <c r="E12" s="23"/>
      <c r="F12" s="23">
        <f>'12-18 лет (2)'!C66+'12-18 лет (2)'!C73+'12-18 лет (2)'!C67</f>
        <v>90.600000000000009</v>
      </c>
      <c r="G12" s="23">
        <f>'12-18 лет (2)'!C93+'12-18 лет (2)'!C95</f>
        <v>22.3</v>
      </c>
      <c r="H12" s="23">
        <f>'12-18 лет (2)'!C107</f>
        <v>70</v>
      </c>
      <c r="I12" s="23">
        <f>'12-18 лет (2)'!C133</f>
        <v>70</v>
      </c>
      <c r="J12" s="23"/>
      <c r="K12" s="23"/>
      <c r="L12" s="23">
        <f>'12-18 лет (2)'!C206+'12-18 лет (2)'!C211+'12-18 лет (2)'!C212+'12-18 лет (2)'!C213</f>
        <v>133.5</v>
      </c>
      <c r="M12" s="23"/>
      <c r="N12" s="23">
        <f t="shared" si="0"/>
        <v>55.120000000000005</v>
      </c>
      <c r="O12" s="26">
        <f t="shared" si="1"/>
        <v>-31.099999999999994</v>
      </c>
      <c r="P12" s="23">
        <f t="shared" si="2"/>
        <v>-24.879999999999995</v>
      </c>
    </row>
    <row r="13" spans="1:16" ht="11.1" customHeight="1" outlineLevel="1" x14ac:dyDescent="0.2">
      <c r="A13" s="23" t="s">
        <v>58</v>
      </c>
      <c r="B13" s="24" t="s">
        <v>59</v>
      </c>
      <c r="C13" s="25">
        <v>46.3</v>
      </c>
      <c r="D13" s="23"/>
      <c r="E13" s="23"/>
      <c r="F13" s="23"/>
      <c r="G13" s="23">
        <f>'12-18 лет (2)'!C89</f>
        <v>200</v>
      </c>
      <c r="H13" s="23">
        <f>'12-18 лет (2)'!C122</f>
        <v>7.2</v>
      </c>
      <c r="I13" s="23"/>
      <c r="J13" s="23">
        <f>'12-18 лет (2)'!C173</f>
        <v>200</v>
      </c>
      <c r="K13" s="23">
        <f>'12-18 лет (2)'!C195</f>
        <v>22</v>
      </c>
      <c r="L13" s="23"/>
      <c r="M13" s="23">
        <f>'12-18 лет (2)'!C249</f>
        <v>150</v>
      </c>
      <c r="N13" s="23">
        <f t="shared" si="0"/>
        <v>57.92</v>
      </c>
      <c r="O13" s="26">
        <f t="shared" si="1"/>
        <v>25.097192224622034</v>
      </c>
      <c r="P13" s="23">
        <f t="shared" si="2"/>
        <v>11.620000000000003</v>
      </c>
    </row>
    <row r="14" spans="1:16" ht="11.1" customHeight="1" outlineLevel="1" x14ac:dyDescent="0.2">
      <c r="A14" s="23" t="s">
        <v>60</v>
      </c>
      <c r="B14" s="24" t="s">
        <v>61</v>
      </c>
      <c r="C14" s="25">
        <v>5</v>
      </c>
      <c r="D14" s="23"/>
      <c r="E14" s="23"/>
      <c r="F14" s="23">
        <f>'12-18 лет (2)'!C79</f>
        <v>20</v>
      </c>
      <c r="G14" s="23"/>
      <c r="H14" s="23"/>
      <c r="I14" s="23"/>
      <c r="J14" s="23">
        <f>'12-18 лет (2)'!C169</f>
        <v>20</v>
      </c>
      <c r="K14" s="23"/>
      <c r="L14" s="23"/>
      <c r="M14" s="23"/>
      <c r="N14" s="23">
        <f t="shared" si="0"/>
        <v>4</v>
      </c>
      <c r="O14" s="26">
        <f t="shared" si="1"/>
        <v>-20</v>
      </c>
      <c r="P14" s="23">
        <f t="shared" si="2"/>
        <v>-1</v>
      </c>
    </row>
    <row r="15" spans="1:16" ht="21.95" customHeight="1" outlineLevel="1" x14ac:dyDescent="0.2">
      <c r="A15" s="23" t="s">
        <v>62</v>
      </c>
      <c r="B15" s="24" t="s">
        <v>63</v>
      </c>
      <c r="C15" s="25">
        <v>50</v>
      </c>
      <c r="D15" s="23">
        <f>'12-18 лет (2)'!C35</f>
        <v>200</v>
      </c>
      <c r="E15" s="23"/>
      <c r="F15" s="23"/>
      <c r="G15" s="23"/>
      <c r="H15" s="23"/>
      <c r="I15" s="23">
        <f>'12-18 лет (2)'!C149</f>
        <v>200</v>
      </c>
      <c r="J15" s="23"/>
      <c r="K15" s="23"/>
      <c r="L15" s="23"/>
      <c r="M15" s="23"/>
      <c r="N15" s="23">
        <f t="shared" si="0"/>
        <v>40</v>
      </c>
      <c r="O15" s="26">
        <f t="shared" si="1"/>
        <v>-20</v>
      </c>
      <c r="P15" s="23">
        <f t="shared" si="2"/>
        <v>-10</v>
      </c>
    </row>
    <row r="16" spans="1:16" ht="11.1" customHeight="1" outlineLevel="1" x14ac:dyDescent="0.2">
      <c r="A16" s="23" t="s">
        <v>64</v>
      </c>
      <c r="B16" s="30" t="s">
        <v>88</v>
      </c>
      <c r="C16" s="25">
        <v>19.5</v>
      </c>
      <c r="D16" s="23"/>
      <c r="E16" s="23"/>
      <c r="F16" s="23">
        <f>'12-18 лет (2)'!C65</f>
        <v>111.4</v>
      </c>
      <c r="G16" s="23"/>
      <c r="H16" s="23">
        <f>'12-18 лет (2)'!C110</f>
        <v>46.8</v>
      </c>
      <c r="I16" s="23">
        <f>'12-18 лет (2)'!C135</f>
        <v>26</v>
      </c>
      <c r="J16" s="23"/>
      <c r="K16" s="23"/>
      <c r="L16" s="23">
        <f>'12-18 лет (2)'!C209</f>
        <v>91</v>
      </c>
      <c r="M16" s="23"/>
      <c r="N16" s="23">
        <f t="shared" si="0"/>
        <v>27.52</v>
      </c>
      <c r="O16" s="26">
        <f t="shared" si="1"/>
        <v>41.128205128205138</v>
      </c>
      <c r="P16" s="23">
        <f t="shared" si="2"/>
        <v>8.0200000000000031</v>
      </c>
    </row>
    <row r="17" spans="1:16" ht="11.1" customHeight="1" outlineLevel="1" x14ac:dyDescent="0.2">
      <c r="A17" s="23">
        <v>12</v>
      </c>
      <c r="B17" s="30" t="s">
        <v>94</v>
      </c>
      <c r="C17" s="25">
        <v>10</v>
      </c>
      <c r="D17" s="23"/>
      <c r="E17" s="23"/>
      <c r="F17" s="23"/>
      <c r="G17" s="23"/>
      <c r="H17" s="23"/>
      <c r="I17" s="23"/>
      <c r="J17" s="23"/>
      <c r="K17" s="23">
        <f>'12-18 лет (2)'!C184</f>
        <v>100</v>
      </c>
      <c r="L17" s="23"/>
      <c r="M17" s="23"/>
      <c r="N17" s="23">
        <f t="shared" si="0"/>
        <v>10</v>
      </c>
      <c r="O17" s="26">
        <f t="shared" si="1"/>
        <v>0</v>
      </c>
      <c r="P17" s="23">
        <f t="shared" si="2"/>
        <v>0</v>
      </c>
    </row>
    <row r="18" spans="1:16" ht="12" customHeight="1" outlineLevel="1" x14ac:dyDescent="0.2">
      <c r="A18" s="23">
        <v>13</v>
      </c>
      <c r="B18" s="30" t="s">
        <v>89</v>
      </c>
      <c r="C18" s="25">
        <v>13.25</v>
      </c>
      <c r="D18" s="23">
        <f>'12-18 лет (2)'!C17</f>
        <v>59.3</v>
      </c>
      <c r="E18" s="23"/>
      <c r="F18" s="23"/>
      <c r="G18" s="23">
        <f>'12-18 лет (2)'!C91</f>
        <v>88</v>
      </c>
      <c r="H18" s="23"/>
      <c r="I18" s="23">
        <f>'12-18 лет (2)'!C136</f>
        <v>24.7</v>
      </c>
      <c r="J18" s="23"/>
      <c r="K18" s="23"/>
      <c r="L18" s="23"/>
      <c r="M18" s="23"/>
      <c r="N18" s="23">
        <f t="shared" si="0"/>
        <v>17.2</v>
      </c>
      <c r="O18" s="26">
        <f t="shared" si="1"/>
        <v>29.811320754716974</v>
      </c>
      <c r="P18" s="23">
        <f t="shared" si="2"/>
        <v>3.9499999999999988</v>
      </c>
    </row>
    <row r="19" spans="1:16" ht="11.1" customHeight="1" outlineLevel="1" x14ac:dyDescent="0.2">
      <c r="A19" s="23">
        <v>14</v>
      </c>
      <c r="B19" s="24" t="s">
        <v>65</v>
      </c>
      <c r="C19" s="25">
        <v>19.25</v>
      </c>
      <c r="D19" s="23"/>
      <c r="E19" s="23">
        <f>'12-18 лет (2)'!C43</f>
        <v>98</v>
      </c>
      <c r="F19" s="23"/>
      <c r="G19" s="23"/>
      <c r="H19" s="23"/>
      <c r="I19" s="23"/>
      <c r="J19" s="23">
        <f>'12-18 лет (2)'!C157</f>
        <v>50</v>
      </c>
      <c r="K19" s="23"/>
      <c r="L19" s="23"/>
      <c r="M19" s="23"/>
      <c r="N19" s="23">
        <f t="shared" si="0"/>
        <v>14.8</v>
      </c>
      <c r="O19" s="26">
        <f t="shared" si="1"/>
        <v>-23.116883116883116</v>
      </c>
      <c r="P19" s="23">
        <f t="shared" si="2"/>
        <v>-4.45</v>
      </c>
    </row>
    <row r="20" spans="1:16" ht="11.1" customHeight="1" outlineLevel="1" x14ac:dyDescent="0.2">
      <c r="A20" s="23" t="s">
        <v>66</v>
      </c>
      <c r="B20" s="24" t="s">
        <v>67</v>
      </c>
      <c r="C20" s="25">
        <v>87.5</v>
      </c>
      <c r="D20" s="23">
        <f>'12-18 лет (2)'!C18+'12-18 лет (2)'!C31</f>
        <v>40.200000000000003</v>
      </c>
      <c r="E20" s="32">
        <f>'12-18 лет (2)'!C44+'12-18 лет (2)'!C51+'12-18 лет (2)'!C55</f>
        <v>147</v>
      </c>
      <c r="F20" s="32"/>
      <c r="G20" s="32">
        <f>'12-18 лет (2)'!C98</f>
        <v>160</v>
      </c>
      <c r="H20" s="32"/>
      <c r="I20" s="32">
        <f>'12-18 лет (2)'!C137</f>
        <v>13</v>
      </c>
      <c r="J20" s="32">
        <f>'12-18 лет (2)'!C158+'12-18 лет (2)'!C165</f>
        <v>49</v>
      </c>
      <c r="K20" s="23"/>
      <c r="L20" s="23">
        <f>'12-18 лет (2)'!C217</f>
        <v>160</v>
      </c>
      <c r="M20" s="23">
        <f>'12-18 лет (2)'!C237</f>
        <v>40</v>
      </c>
      <c r="N20" s="23">
        <f t="shared" si="0"/>
        <v>60.92</v>
      </c>
      <c r="O20" s="26">
        <f t="shared" si="1"/>
        <v>-30.377142857142857</v>
      </c>
      <c r="P20" s="23">
        <f t="shared" si="2"/>
        <v>-26.58</v>
      </c>
    </row>
    <row r="21" spans="1:16" ht="11.1" customHeight="1" outlineLevel="1" x14ac:dyDescent="0.2">
      <c r="A21" s="23">
        <v>16</v>
      </c>
      <c r="B21" s="24" t="s">
        <v>68</v>
      </c>
      <c r="C21" s="25">
        <v>15</v>
      </c>
      <c r="D21" s="23"/>
      <c r="E21" s="23"/>
      <c r="F21" s="23"/>
      <c r="G21" s="23"/>
      <c r="H21" s="23"/>
      <c r="I21" s="23"/>
      <c r="J21" s="23"/>
      <c r="K21" s="23"/>
      <c r="L21" s="23"/>
      <c r="M21" s="23">
        <f>'12-18 лет (2)'!C227</f>
        <v>105.8</v>
      </c>
      <c r="N21" s="23">
        <f t="shared" si="0"/>
        <v>10.58</v>
      </c>
      <c r="O21" s="26">
        <f t="shared" si="1"/>
        <v>-29.466666666666669</v>
      </c>
      <c r="P21" s="23">
        <f t="shared" si="2"/>
        <v>-4.42</v>
      </c>
    </row>
    <row r="22" spans="1:16" ht="11.1" customHeight="1" outlineLevel="1" x14ac:dyDescent="0.2">
      <c r="A22" s="23">
        <v>17</v>
      </c>
      <c r="B22" s="24" t="s">
        <v>101</v>
      </c>
      <c r="C22" s="25">
        <v>3.75</v>
      </c>
      <c r="D22" s="23"/>
      <c r="E22" s="23"/>
      <c r="F22" s="23"/>
      <c r="G22" s="23"/>
      <c r="H22" s="23">
        <f>'12-18 лет (2)'!C124</f>
        <v>10</v>
      </c>
      <c r="I22" s="23"/>
      <c r="J22" s="23"/>
      <c r="K22" s="23">
        <f>'12-18 лет (2)'!C202</f>
        <v>10</v>
      </c>
      <c r="L22" s="23"/>
      <c r="M22" s="23"/>
      <c r="N22" s="23">
        <f t="shared" si="0"/>
        <v>2</v>
      </c>
      <c r="O22" s="26">
        <f t="shared" si="1"/>
        <v>-46.666666666666664</v>
      </c>
      <c r="P22" s="23">
        <f t="shared" si="2"/>
        <v>-1.75</v>
      </c>
    </row>
    <row r="23" spans="1:16" ht="11.1" customHeight="1" outlineLevel="1" x14ac:dyDescent="0.2">
      <c r="A23" s="23">
        <v>18</v>
      </c>
      <c r="B23" s="24" t="s">
        <v>69</v>
      </c>
      <c r="C23" s="25">
        <v>2.5</v>
      </c>
      <c r="D23" s="23"/>
      <c r="E23" s="23"/>
      <c r="F23" s="23"/>
      <c r="G23" s="23"/>
      <c r="H23" s="23"/>
      <c r="I23" s="23"/>
      <c r="J23" s="23"/>
      <c r="K23" s="23">
        <f>'12-18 лет (2)'!C187</f>
        <v>20</v>
      </c>
      <c r="L23" s="23"/>
      <c r="M23" s="23">
        <f>'12-18 лет (2)'!C231</f>
        <v>3.45</v>
      </c>
      <c r="N23" s="23">
        <f t="shared" si="0"/>
        <v>2.3449999999999998</v>
      </c>
      <c r="O23" s="26">
        <f t="shared" si="1"/>
        <v>-6.2000000000000171</v>
      </c>
      <c r="P23" s="23">
        <f t="shared" si="2"/>
        <v>-0.15500000000000042</v>
      </c>
    </row>
    <row r="24" spans="1:16" ht="11.1" customHeight="1" outlineLevel="1" x14ac:dyDescent="0.2">
      <c r="A24" s="23">
        <v>19</v>
      </c>
      <c r="B24" s="24" t="s">
        <v>70</v>
      </c>
      <c r="C24" s="25">
        <v>8.75</v>
      </c>
      <c r="D24" s="23">
        <f>'12-18 лет (2)'!C23+'12-18 лет (2)'!C32</f>
        <v>6.8</v>
      </c>
      <c r="E24" s="23">
        <f>'12-18 лет (2)'!C52</f>
        <v>8.1</v>
      </c>
      <c r="F24" s="23">
        <f>'12-18 лет (2)'!C68+'12-18 лет (2)'!C72+'12-18 лет (2)'!C77</f>
        <v>14.600000000000001</v>
      </c>
      <c r="G24" s="23">
        <f>'12-18 лет (2)'!C94</f>
        <v>7.5</v>
      </c>
      <c r="H24" s="23">
        <f>'12-18 лет (2)'!C118</f>
        <v>5.7</v>
      </c>
      <c r="I24" s="23">
        <f>'12-18 лет (2)'!C147+'12-18 лет (2)'!C143</f>
        <v>10.7</v>
      </c>
      <c r="J24" s="23">
        <f>'12-18 лет (2)'!C160+'12-18 лет (2)'!C166</f>
        <v>10</v>
      </c>
      <c r="K24" s="23">
        <f>'12-18 лет (2)'!C188+'12-18 лет (2)'!C192</f>
        <v>7</v>
      </c>
      <c r="L24" s="23"/>
      <c r="M24" s="23">
        <f>'12-18 лет (2)'!C233+'12-18 лет (2)'!C241</f>
        <v>6.0500000000000007</v>
      </c>
      <c r="N24" s="23">
        <f t="shared" si="0"/>
        <v>7.6450000000000005</v>
      </c>
      <c r="O24" s="26">
        <f t="shared" si="1"/>
        <v>-12.628571428571433</v>
      </c>
      <c r="P24" s="23">
        <f t="shared" si="2"/>
        <v>-1.1050000000000004</v>
      </c>
    </row>
    <row r="25" spans="1:16" ht="11.1" customHeight="1" outlineLevel="1" x14ac:dyDescent="0.2">
      <c r="A25" s="23">
        <v>20</v>
      </c>
      <c r="B25" s="24" t="s">
        <v>71</v>
      </c>
      <c r="C25" s="25">
        <v>4.5</v>
      </c>
      <c r="D25" s="23">
        <f>'12-18 лет (2)'!C20+'12-18 лет (2)'!C14</f>
        <v>6</v>
      </c>
      <c r="E25" s="23">
        <f>'12-18 лет (2)'!C47</f>
        <v>2</v>
      </c>
      <c r="F25" s="23"/>
      <c r="G25" s="23"/>
      <c r="H25" s="23">
        <f>'12-18 лет (2)'!C113</f>
        <v>1.3</v>
      </c>
      <c r="I25" s="23">
        <f>'12-18 лет (2)'!C140</f>
        <v>2.6</v>
      </c>
      <c r="J25" s="23">
        <f>'12-18 лет (2)'!C161</f>
        <v>2</v>
      </c>
      <c r="K25" s="23">
        <f>'12-18 лет (2)'!C185</f>
        <v>4</v>
      </c>
      <c r="L25" s="23">
        <f>'12-18 лет (2)'!C214</f>
        <v>10</v>
      </c>
      <c r="M25" s="23">
        <f>'12-18 лет (2)'!C234</f>
        <v>2.2999999999999998</v>
      </c>
      <c r="N25" s="23">
        <f t="shared" si="0"/>
        <v>3.02</v>
      </c>
      <c r="O25" s="26">
        <f t="shared" si="1"/>
        <v>-32.888888888888886</v>
      </c>
      <c r="P25" s="23">
        <f t="shared" si="2"/>
        <v>-1.48</v>
      </c>
    </row>
    <row r="26" spans="1:16" ht="11.1" customHeight="1" outlineLevel="1" x14ac:dyDescent="0.2">
      <c r="A26" s="23">
        <v>21</v>
      </c>
      <c r="B26" s="30" t="s">
        <v>90</v>
      </c>
      <c r="C26" s="25">
        <v>10</v>
      </c>
      <c r="D26" s="23"/>
      <c r="E26" s="23">
        <f>'12-18 лет (2)'!C45</f>
        <v>32</v>
      </c>
      <c r="F26" s="23"/>
      <c r="G26" s="23"/>
      <c r="H26" s="23">
        <f>'12-18 лет (2)'!C111</f>
        <v>23.4</v>
      </c>
      <c r="I26" s="23"/>
      <c r="J26" s="23"/>
      <c r="K26" s="23"/>
      <c r="L26" s="23"/>
      <c r="M26" s="23">
        <f>'12-18 лет (2)'!C230+'12-18 лет (2)'!C244</f>
        <v>5.0999999999999996</v>
      </c>
      <c r="N26" s="23">
        <f t="shared" si="0"/>
        <v>6.05</v>
      </c>
      <c r="O26" s="26">
        <f t="shared" si="1"/>
        <v>-39.5</v>
      </c>
      <c r="P26" s="23">
        <f t="shared" si="2"/>
        <v>-3.95</v>
      </c>
    </row>
    <row r="27" spans="1:16" ht="11.1" customHeight="1" outlineLevel="1" x14ac:dyDescent="0.2">
      <c r="A27" s="23">
        <v>22</v>
      </c>
      <c r="B27" s="30" t="s">
        <v>91</v>
      </c>
      <c r="C27" s="25">
        <v>8.75</v>
      </c>
      <c r="D27" s="23"/>
      <c r="E27" s="23">
        <f>'12-18 лет (2)'!C56</f>
        <v>10</v>
      </c>
      <c r="F27" s="23">
        <f>'12-18 лет (2)'!C80</f>
        <v>10</v>
      </c>
      <c r="G27" s="23">
        <f>'12-18 лет (2)'!C99</f>
        <v>7</v>
      </c>
      <c r="H27" s="23">
        <f>'12-18 лет (2)'!C121</f>
        <v>10</v>
      </c>
      <c r="I27" s="23"/>
      <c r="J27" s="23">
        <f>'12-18 лет (2)'!C170</f>
        <v>10</v>
      </c>
      <c r="K27" s="23">
        <f>'12-18 лет (2)'!C196</f>
        <v>10</v>
      </c>
      <c r="L27" s="23">
        <f>'12-18 лет (2)'!C218</f>
        <v>7</v>
      </c>
      <c r="M27" s="23">
        <f>'12-18 лет (2)'!C228+'12-18 лет (2)'!C240+'12-18 лет (2)'!C247</f>
        <v>20.6</v>
      </c>
      <c r="N27" s="23">
        <f t="shared" si="0"/>
        <v>8.4599999999999991</v>
      </c>
      <c r="O27" s="26">
        <f t="shared" si="1"/>
        <v>-3.3142857142857309</v>
      </c>
      <c r="P27" s="23">
        <f t="shared" si="2"/>
        <v>-0.29000000000000148</v>
      </c>
    </row>
    <row r="28" spans="1:16" ht="11.1" customHeight="1" outlineLevel="1" x14ac:dyDescent="0.2">
      <c r="A28" s="23">
        <v>23</v>
      </c>
      <c r="B28" s="24" t="s">
        <v>72</v>
      </c>
      <c r="C28" s="25">
        <v>0.5</v>
      </c>
      <c r="D28" s="23"/>
      <c r="E28" s="23"/>
      <c r="F28" s="23"/>
      <c r="G28" s="23"/>
      <c r="H28" s="23">
        <f>'12-18 лет (2)'!C120</f>
        <v>1</v>
      </c>
      <c r="I28" s="23"/>
      <c r="J28" s="23"/>
      <c r="K28" s="23"/>
      <c r="L28" s="23"/>
      <c r="M28" s="23">
        <f>'12-18 лет (2)'!C246</f>
        <v>1</v>
      </c>
      <c r="N28" s="23">
        <f t="shared" si="0"/>
        <v>0.2</v>
      </c>
      <c r="O28" s="26">
        <f t="shared" si="1"/>
        <v>-60</v>
      </c>
      <c r="P28" s="23">
        <f>O28*C28/100</f>
        <v>-0.3</v>
      </c>
    </row>
    <row r="29" spans="1:16" ht="11.1" customHeight="1" outlineLevel="1" x14ac:dyDescent="0.2">
      <c r="A29" s="23">
        <v>24</v>
      </c>
      <c r="B29" s="24" t="s">
        <v>73</v>
      </c>
      <c r="C29" s="25">
        <v>0.3</v>
      </c>
      <c r="D29" s="23"/>
      <c r="E29" s="23">
        <f>'12-18 лет (2)'!C57</f>
        <v>2.4</v>
      </c>
      <c r="F29" s="23"/>
      <c r="G29" s="23"/>
      <c r="H29" s="23"/>
      <c r="I29" s="23"/>
      <c r="J29" s="23"/>
      <c r="K29" s="23"/>
      <c r="L29" s="23"/>
      <c r="M29" s="23"/>
      <c r="N29" s="23">
        <f t="shared" si="0"/>
        <v>0.24</v>
      </c>
      <c r="O29" s="26">
        <f t="shared" si="1"/>
        <v>-20</v>
      </c>
      <c r="P29" s="23">
        <f t="shared" si="2"/>
        <v>-0.06</v>
      </c>
    </row>
    <row r="30" spans="1:16" ht="11.1" customHeight="1" outlineLevel="1" x14ac:dyDescent="0.2">
      <c r="A30" s="23">
        <v>25</v>
      </c>
      <c r="B30" s="30" t="s">
        <v>92</v>
      </c>
      <c r="C30" s="25">
        <v>0.5</v>
      </c>
      <c r="D30" s="23"/>
      <c r="E30" s="23"/>
      <c r="F30" s="23"/>
      <c r="G30" s="23">
        <f>'12-18 лет (2)'!C97</f>
        <v>2.4</v>
      </c>
      <c r="H30" s="23"/>
      <c r="I30" s="23"/>
      <c r="J30" s="23"/>
      <c r="K30" s="23"/>
      <c r="L30" s="23">
        <f>'12-18 лет (2)'!C219</f>
        <v>2.4</v>
      </c>
      <c r="M30" s="23"/>
      <c r="N30" s="23">
        <f t="shared" si="0"/>
        <v>0.48</v>
      </c>
      <c r="O30" s="26">
        <f t="shared" si="1"/>
        <v>-4</v>
      </c>
      <c r="P30" s="23">
        <f t="shared" si="2"/>
        <v>-0.02</v>
      </c>
    </row>
    <row r="31" spans="1:16" ht="11.1" customHeight="1" outlineLevel="1" x14ac:dyDescent="0.2">
      <c r="A31" s="23">
        <v>26</v>
      </c>
      <c r="B31" s="24" t="s">
        <v>74</v>
      </c>
      <c r="C31" s="25">
        <v>0.08</v>
      </c>
      <c r="D31" s="23"/>
      <c r="E31" s="23"/>
      <c r="F31" s="23"/>
      <c r="G31" s="23"/>
      <c r="H31" s="23"/>
      <c r="I31" s="23"/>
      <c r="J31" s="23"/>
      <c r="K31" s="23"/>
      <c r="L31" s="23"/>
      <c r="M31" s="23">
        <f>'12-18 лет (2)'!C243</f>
        <v>0.56000000000000005</v>
      </c>
      <c r="N31" s="23">
        <f t="shared" si="0"/>
        <v>5.6000000000000008E-2</v>
      </c>
      <c r="O31" s="26">
        <f t="shared" si="1"/>
        <v>-30</v>
      </c>
      <c r="P31" s="23">
        <f t="shared" si="2"/>
        <v>-2.4E-2</v>
      </c>
    </row>
    <row r="32" spans="1:16" ht="11.1" customHeight="1" outlineLevel="1" x14ac:dyDescent="0.2">
      <c r="A32" s="23">
        <v>27</v>
      </c>
      <c r="B32" s="30" t="s">
        <v>75</v>
      </c>
      <c r="C32" s="25">
        <v>1.25</v>
      </c>
      <c r="D32" s="25">
        <f>'12-18 лет (2)'!C21+'12-18 лет (2)'!C30</f>
        <v>0.8</v>
      </c>
      <c r="E32" s="25">
        <f>'12-18 лет (2)'!C53+'12-18 лет (2)'!C48</f>
        <v>1.4</v>
      </c>
      <c r="F32" s="25">
        <f>'12-18 лет (2)'!C70+'12-18 лет (2)'!C76</f>
        <v>0.7</v>
      </c>
      <c r="G32" s="25"/>
      <c r="H32" s="25">
        <f>'12-18 лет (2)'!C114+'12-18 лет (2)'!C117</f>
        <v>0.6</v>
      </c>
      <c r="I32" s="25">
        <f>'12-18 лет (2)'!C141+'12-18 лет (2)'!C146</f>
        <v>0.6</v>
      </c>
      <c r="J32" s="25">
        <f>'12-18 лет (2)'!C162+'12-18 лет (2)'!C167</f>
        <v>0.8</v>
      </c>
      <c r="K32" s="25">
        <f>'12-18 лет (2)'!C186+'12-18 лет (2)'!C193</f>
        <v>2.1</v>
      </c>
      <c r="L32" s="25">
        <f>'12-18 лет (2)'!C215</f>
        <v>1</v>
      </c>
      <c r="M32" s="25">
        <f>'12-18 лет (2)'!C235+'12-18 лет (2)'!C242</f>
        <v>0.76</v>
      </c>
      <c r="N32" s="25">
        <v>1.25</v>
      </c>
      <c r="O32" s="26">
        <f t="shared" si="1"/>
        <v>0</v>
      </c>
      <c r="P32" s="23">
        <f t="shared" si="2"/>
        <v>0</v>
      </c>
    </row>
    <row r="33" spans="1:16" ht="11.1" customHeight="1" x14ac:dyDescent="0.2">
      <c r="A33" s="27"/>
      <c r="B33" s="27"/>
      <c r="C33" s="60">
        <f>SUM(C6:C32)</f>
        <v>535.88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60">
        <f>SUM(N6:N32)</f>
        <v>468.83599999999996</v>
      </c>
      <c r="O33" s="31"/>
      <c r="P33" s="27"/>
    </row>
    <row r="34" spans="1:16" ht="11.1" customHeight="1" x14ac:dyDescent="0.2"/>
    <row r="35" spans="1:16" ht="11.45" customHeight="1" x14ac:dyDescent="0.2">
      <c r="B35" s="105"/>
      <c r="C35" s="105"/>
      <c r="D35" s="105"/>
      <c r="E35" s="105"/>
      <c r="F35" s="105"/>
      <c r="G35" s="105"/>
      <c r="H35" s="105"/>
      <c r="I35" s="105"/>
      <c r="J35" s="109"/>
      <c r="K35" s="109"/>
      <c r="L35" s="109"/>
      <c r="M35" s="109"/>
      <c r="N35" s="109"/>
      <c r="O35" s="109"/>
      <c r="P35" s="109"/>
    </row>
    <row r="36" spans="1:16" ht="11.45" customHeight="1" x14ac:dyDescent="0.2">
      <c r="B36" s="105"/>
      <c r="C36" s="105"/>
      <c r="D36" s="105"/>
      <c r="E36" s="105"/>
      <c r="F36" s="105"/>
      <c r="G36" s="105"/>
      <c r="H36" s="105"/>
      <c r="I36" s="105"/>
      <c r="J36" s="109"/>
      <c r="K36" s="109"/>
      <c r="L36" s="109"/>
      <c r="M36" s="109"/>
      <c r="N36" s="109"/>
      <c r="O36" s="109"/>
      <c r="P36" s="109"/>
    </row>
    <row r="37" spans="1:16" ht="11.45" customHeight="1" x14ac:dyDescent="0.2">
      <c r="B37" s="105"/>
      <c r="C37" s="105"/>
      <c r="D37" s="105"/>
      <c r="E37" s="105"/>
      <c r="F37" s="105"/>
      <c r="G37" s="105"/>
      <c r="H37" s="105"/>
      <c r="I37" s="105"/>
      <c r="J37" s="109"/>
      <c r="K37" s="109"/>
      <c r="L37" s="109"/>
      <c r="M37" s="109"/>
      <c r="N37" s="109"/>
      <c r="O37" s="109"/>
      <c r="P37" s="109"/>
    </row>
    <row r="38" spans="1:16" ht="11.45" customHeight="1" x14ac:dyDescent="0.2"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</row>
    <row r="39" spans="1:16" ht="4.5" customHeight="1" x14ac:dyDescent="0.2"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</row>
  </sheetData>
  <mergeCells count="10">
    <mergeCell ref="B35:P39"/>
    <mergeCell ref="N4:N5"/>
    <mergeCell ref="O4:P4"/>
    <mergeCell ref="A1:G1"/>
    <mergeCell ref="A2:K2"/>
    <mergeCell ref="A3:K3"/>
    <mergeCell ref="A4:A5"/>
    <mergeCell ref="B4:B5"/>
    <mergeCell ref="C4:C5"/>
    <mergeCell ref="D4:M4"/>
  </mergeCells>
  <pageMargins left="0.39370078740157483" right="0.39370078740157483" top="0.39370078740157483" bottom="0.39370078740157483" header="0" footer="0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</vt:lpstr>
      <vt:lpstr>12-18 лет (2)</vt:lpstr>
      <vt:lpstr>нормы 7-11</vt:lpstr>
      <vt:lpstr>нормы 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2024-10-31T06:05:34Z</dcterms:modified>
</cp:coreProperties>
</file>